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<sst xmlns="http://schemas.openxmlformats.org/spreadsheetml/2006/main" count="50" uniqueCount="38">
  <si>
    <t>Nr.</t>
  </si>
  <si>
    <t>Stück</t>
  </si>
  <si>
    <t>&amp;</t>
  </si>
  <si>
    <t>Schnitt-länge</t>
  </si>
  <si>
    <t xml:space="preserve">&amp; </t>
  </si>
  <si>
    <t>Gesamtlängen (m)</t>
  </si>
  <si>
    <t>m</t>
  </si>
  <si>
    <t>cm</t>
  </si>
  <si>
    <t>mm</t>
  </si>
  <si>
    <r>
      <t>d</t>
    </r>
    <r>
      <rPr>
        <vertAlign val="subscript"/>
        <sz val="10"/>
        <rFont val="Arial"/>
        <family val="2"/>
      </rPr>
      <t>e</t>
    </r>
  </si>
  <si>
    <t>gesamt</t>
  </si>
  <si>
    <t>(Pos.)</t>
  </si>
  <si>
    <t>kg</t>
  </si>
  <si>
    <t>Biegegewicht</t>
  </si>
  <si>
    <t>Zusammen-stellung</t>
  </si>
  <si>
    <t>Stabgewicht</t>
  </si>
  <si>
    <t>kg/m</t>
  </si>
  <si>
    <t>aufgestellt</t>
  </si>
  <si>
    <t>Name</t>
  </si>
  <si>
    <t>Datum</t>
  </si>
  <si>
    <t>gesehen</t>
  </si>
  <si>
    <t>geprüft</t>
  </si>
  <si>
    <t>Betonstahl-Liste Nr.</t>
  </si>
  <si>
    <t>zu Zeichnung Nr.</t>
  </si>
  <si>
    <t>Seite</t>
  </si>
  <si>
    <t>Projekt:</t>
  </si>
  <si>
    <t>Bauteil:</t>
  </si>
  <si>
    <t>B St</t>
  </si>
  <si>
    <t>Baukonto</t>
  </si>
  <si>
    <t>mit</t>
  </si>
  <si>
    <t>Verschnitt</t>
  </si>
  <si>
    <t>Biegegewicht kg</t>
  </si>
  <si>
    <t>Zschau</t>
  </si>
  <si>
    <t>IV</t>
  </si>
  <si>
    <t>Beispiel</t>
  </si>
  <si>
    <t>oder</t>
  </si>
  <si>
    <t>www.chaos-wusel.de</t>
  </si>
  <si>
    <t xml:space="preserve">Hinweis:
Diese Datei darf beliebig vervielfältigt, jedoch in ihren wesentlichen Inhalten (Aufbau, Formeln) nicht geändert werden!
Des weiteren ist im angemessenem Umfang für das leibliche und seelische Wohl des Verfassers dieser Datei zu sorgen. 
Riccardo Zschau       BLZ: 13050000     KN: 1520020143
Bei Hinweisen, Wünschen, Vorschlägen usw. E-Mail an riccardoz@web.de
oder über  
</t>
  </si>
</sst>
</file>

<file path=xl/styles.xml><?xml version="1.0" encoding="utf-8"?>
<styleSheet xmlns="http://schemas.openxmlformats.org/spreadsheetml/2006/main">
  <numFmts count="19">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
    <numFmt numFmtId="174" formatCode="\ \kg"/>
  </numFmts>
  <fonts count="13">
    <font>
      <sz val="10"/>
      <name val="Arial"/>
      <family val="0"/>
    </font>
    <font>
      <sz val="10"/>
      <name val="UniversalMath1 BT"/>
      <family val="1"/>
    </font>
    <font>
      <sz val="8"/>
      <name val="Arial"/>
      <family val="0"/>
    </font>
    <font>
      <vertAlign val="subscript"/>
      <sz val="10"/>
      <name val="Arial"/>
      <family val="2"/>
    </font>
    <font>
      <sz val="6"/>
      <name val="Arial"/>
      <family val="0"/>
    </font>
    <font>
      <b/>
      <sz val="8"/>
      <name val="Arial"/>
      <family val="2"/>
    </font>
    <font>
      <b/>
      <sz val="10"/>
      <name val="Arial"/>
      <family val="2"/>
    </font>
    <font>
      <sz val="14"/>
      <name val="Arial"/>
      <family val="0"/>
    </font>
    <font>
      <b/>
      <sz val="14"/>
      <name val="Arial"/>
      <family val="2"/>
    </font>
    <font>
      <sz val="8"/>
      <name val="UniversalMath1 BT"/>
      <family val="1"/>
    </font>
    <font>
      <b/>
      <sz val="12"/>
      <name val="Arial"/>
      <family val="2"/>
    </font>
    <font>
      <u val="single"/>
      <sz val="10"/>
      <color indexed="12"/>
      <name val="Arial"/>
      <family val="0"/>
    </font>
    <font>
      <u val="single"/>
      <sz val="10"/>
      <color indexed="36"/>
      <name val="Arial"/>
      <family val="0"/>
    </font>
  </fonts>
  <fills count="2">
    <fill>
      <patternFill/>
    </fill>
    <fill>
      <patternFill patternType="gray125"/>
    </fill>
  </fills>
  <borders count="64">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style="medium"/>
      <bottom>
        <color indexed="63"/>
      </bottom>
    </border>
    <border>
      <left>
        <color indexed="63"/>
      </left>
      <right style="thick"/>
      <top style="medium"/>
      <bottom>
        <color indexed="63"/>
      </botto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thin"/>
      <right style="medium"/>
      <top style="medium"/>
      <bottom>
        <color indexed="63"/>
      </bottom>
    </border>
    <border>
      <left style="thin"/>
      <right>
        <color indexed="63"/>
      </right>
      <top style="medium"/>
      <bottom>
        <color indexed="63"/>
      </bottom>
    </border>
    <border>
      <left style="medium"/>
      <right style="medium"/>
      <top style="medium"/>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medium"/>
    </border>
    <border>
      <left style="thin"/>
      <right style="medium"/>
      <top>
        <color indexed="63"/>
      </top>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thick"/>
    </border>
    <border>
      <left>
        <color indexed="63"/>
      </left>
      <right style="medium"/>
      <top>
        <color indexed="63"/>
      </top>
      <bottom style="thick"/>
    </border>
    <border>
      <left>
        <color indexed="63"/>
      </left>
      <right style="thick"/>
      <top>
        <color indexed="63"/>
      </top>
      <bottom>
        <color indexed="63"/>
      </bottom>
    </border>
    <border>
      <left>
        <color indexed="63"/>
      </left>
      <right style="thick"/>
      <top>
        <color indexed="63"/>
      </top>
      <bottom style="medium"/>
    </border>
    <border>
      <left style="thick"/>
      <right>
        <color indexed="63"/>
      </right>
      <top>
        <color indexed="63"/>
      </top>
      <bottom>
        <color indexed="63"/>
      </bottom>
    </border>
    <border>
      <left style="thick"/>
      <right>
        <color indexed="63"/>
      </right>
      <top>
        <color indexed="63"/>
      </top>
      <bottom style="thick"/>
    </border>
    <border>
      <left style="thick"/>
      <right>
        <color indexed="63"/>
      </right>
      <top style="thick"/>
      <bottom>
        <color indexed="63"/>
      </bottom>
    </border>
    <border>
      <left>
        <color indexed="63"/>
      </left>
      <right style="medium"/>
      <top style="thick"/>
      <bottom>
        <color indexed="63"/>
      </botto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medium"/>
      <bottom style="thin"/>
    </border>
    <border>
      <left style="medium"/>
      <right style="medium"/>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medium"/>
      <top style="thin"/>
      <bottom style="medium"/>
    </border>
    <border>
      <left>
        <color indexed="63"/>
      </left>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1">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xf>
    <xf numFmtId="0" fontId="1" fillId="0" borderId="6" xfId="0" applyFont="1" applyBorder="1" applyAlignment="1">
      <alignment/>
    </xf>
    <xf numFmtId="0" fontId="4" fillId="0" borderId="7" xfId="0" applyFont="1" applyBorder="1" applyAlignment="1">
      <alignment horizontal="center"/>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 xfId="0" applyFont="1" applyBorder="1" applyAlignment="1">
      <alignment horizontal="center" wrapText="1"/>
    </xf>
    <xf numFmtId="0" fontId="7" fillId="0" borderId="1" xfId="0" applyFont="1" applyBorder="1" applyAlignment="1">
      <alignment vertical="center"/>
    </xf>
    <xf numFmtId="0" fontId="7" fillId="0" borderId="2"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6" fillId="0" borderId="20" xfId="0" applyFont="1" applyBorder="1" applyAlignment="1">
      <alignment horizontal="center"/>
    </xf>
    <xf numFmtId="0" fontId="2" fillId="0" borderId="1" xfId="0" applyFont="1"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wrapText="1"/>
    </xf>
    <xf numFmtId="0" fontId="0" fillId="0" borderId="20" xfId="0" applyBorder="1" applyAlignment="1">
      <alignment horizontal="center" vertical="center" wrapText="1"/>
    </xf>
    <xf numFmtId="0" fontId="5" fillId="0" borderId="3" xfId="0" applyFont="1" applyBorder="1" applyAlignment="1">
      <alignment horizontal="center"/>
    </xf>
    <xf numFmtId="2" fontId="0" fillId="0" borderId="1" xfId="0" applyNumberFormat="1" applyBorder="1" applyAlignment="1">
      <alignment horizontal="center" vertical="center"/>
    </xf>
    <xf numFmtId="2" fontId="0" fillId="0" borderId="21" xfId="0" applyNumberFormat="1" applyBorder="1" applyAlignment="1">
      <alignment horizontal="center" vertical="center"/>
    </xf>
    <xf numFmtId="2" fontId="0" fillId="0" borderId="16" xfId="0" applyNumberFormat="1" applyBorder="1" applyAlignment="1">
      <alignment horizontal="center" vertical="center"/>
    </xf>
    <xf numFmtId="2" fontId="0" fillId="0" borderId="23" xfId="0" applyNumberFormat="1" applyBorder="1" applyAlignment="1">
      <alignment horizontal="center" vertical="center"/>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1" fontId="0" fillId="0" borderId="3" xfId="0" applyNumberFormat="1" applyBorder="1" applyAlignment="1">
      <alignment horizontal="center" vertical="center"/>
    </xf>
    <xf numFmtId="1" fontId="0" fillId="0" borderId="20" xfId="0" applyNumberFormat="1" applyBorder="1" applyAlignment="1">
      <alignment horizontal="center" vertical="center"/>
    </xf>
    <xf numFmtId="1" fontId="0" fillId="0" borderId="16" xfId="0" applyNumberFormat="1" applyBorder="1" applyAlignment="1">
      <alignment horizontal="center" vertical="center"/>
    </xf>
    <xf numFmtId="1" fontId="0" fillId="0" borderId="23" xfId="0" applyNumberFormat="1" applyBorder="1" applyAlignment="1">
      <alignment horizontal="center" vertical="center"/>
    </xf>
    <xf numFmtId="0" fontId="2" fillId="0" borderId="3" xfId="0" applyFont="1" applyBorder="1" applyAlignment="1">
      <alignment horizontal="center" wrapText="1"/>
    </xf>
    <xf numFmtId="0" fontId="0" fillId="0" borderId="20" xfId="0" applyBorder="1" applyAlignment="1">
      <alignment horizont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5" fillId="0" borderId="24" xfId="0" applyFont="1" applyBorder="1" applyAlignment="1">
      <alignment horizontal="center" wrapText="1"/>
    </xf>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28" xfId="0" applyFont="1"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29" xfId="0" applyBorder="1" applyAlignment="1">
      <alignment/>
    </xf>
    <xf numFmtId="0" fontId="0" fillId="0" borderId="11" xfId="0" applyBorder="1" applyAlignment="1">
      <alignment horizontal="center"/>
    </xf>
    <xf numFmtId="0" fontId="0" fillId="0" borderId="12" xfId="0" applyBorder="1" applyAlignment="1">
      <alignment horizontal="center"/>
    </xf>
    <xf numFmtId="2" fontId="0" fillId="0" borderId="30" xfId="0" applyNumberFormat="1" applyBorder="1" applyAlignment="1">
      <alignment horizontal="center" vertical="center"/>
    </xf>
    <xf numFmtId="0" fontId="9" fillId="0" borderId="31" xfId="0" applyFont="1" applyBorder="1" applyAlignment="1">
      <alignment horizontal="center" vertical="center"/>
    </xf>
    <xf numFmtId="0" fontId="2" fillId="0" borderId="32" xfId="0" applyFont="1" applyBorder="1" applyAlignment="1">
      <alignment horizontal="center" vertical="center"/>
    </xf>
    <xf numFmtId="0" fontId="0" fillId="0" borderId="4" xfId="0" applyBorder="1" applyAlignment="1">
      <alignment horizontal="center"/>
    </xf>
    <xf numFmtId="0" fontId="0" fillId="0" borderId="7" xfId="0" applyBorder="1" applyAlignment="1">
      <alignment horizontal="center"/>
    </xf>
    <xf numFmtId="172" fontId="2" fillId="0" borderId="33" xfId="0" applyNumberFormat="1" applyFont="1" applyBorder="1" applyAlignment="1">
      <alignment horizontal="center" vertical="center"/>
    </xf>
    <xf numFmtId="0" fontId="0" fillId="0" borderId="34" xfId="0" applyBorder="1" applyAlignment="1">
      <alignment horizontal="center" vertical="center"/>
    </xf>
    <xf numFmtId="0" fontId="0" fillId="0" borderId="6" xfId="0" applyBorder="1" applyAlignment="1">
      <alignment horizontal="center" wrapText="1"/>
    </xf>
    <xf numFmtId="0" fontId="0" fillId="0" borderId="28" xfId="0" applyBorder="1" applyAlignment="1">
      <alignment horizontal="center" wrapText="1"/>
    </xf>
    <xf numFmtId="0" fontId="0" fillId="0" borderId="10" xfId="0" applyBorder="1" applyAlignment="1">
      <alignment horizontal="center" wrapText="1"/>
    </xf>
    <xf numFmtId="0" fontId="0" fillId="0" borderId="35" xfId="0" applyBorder="1" applyAlignment="1">
      <alignment horizontal="center" wrapText="1"/>
    </xf>
    <xf numFmtId="0" fontId="0" fillId="0" borderId="30" xfId="0" applyFill="1" applyBorder="1" applyAlignment="1">
      <alignment horizontal="center" vertical="center"/>
    </xf>
    <xf numFmtId="0" fontId="2" fillId="0" borderId="24" xfId="0" applyFont="1" applyBorder="1" applyAlignment="1">
      <alignment horizontal="center" vertical="top" wrapText="1"/>
    </xf>
    <xf numFmtId="0" fontId="2" fillId="0" borderId="36" xfId="0" applyFont="1" applyBorder="1" applyAlignment="1">
      <alignment horizontal="center" vertical="top" wrapText="1"/>
    </xf>
    <xf numFmtId="0" fontId="2" fillId="0" borderId="25" xfId="0" applyFont="1" applyBorder="1" applyAlignment="1">
      <alignment horizontal="center" vertical="top" wrapText="1"/>
    </xf>
    <xf numFmtId="0" fontId="2" fillId="0" borderId="37" xfId="0" applyFont="1" applyBorder="1" applyAlignment="1">
      <alignment horizontal="center" vertical="top" wrapText="1"/>
    </xf>
    <xf numFmtId="0" fontId="2" fillId="0" borderId="38" xfId="0" applyFont="1" applyBorder="1" applyAlignment="1">
      <alignment horizontal="center" vertical="top" wrapText="1"/>
    </xf>
    <xf numFmtId="0" fontId="2" fillId="0" borderId="39" xfId="0" applyFont="1" applyBorder="1" applyAlignment="1">
      <alignment horizontal="center" vertical="top" wrapText="1"/>
    </xf>
    <xf numFmtId="0" fontId="0" fillId="0" borderId="30" xfId="0" applyBorder="1" applyAlignment="1">
      <alignment horizontal="center" vertical="center"/>
    </xf>
    <xf numFmtId="0" fontId="0" fillId="0" borderId="40" xfId="0" applyBorder="1" applyAlignment="1">
      <alignment horizontal="center"/>
    </xf>
    <xf numFmtId="0" fontId="0" fillId="0" borderId="28" xfId="0" applyBorder="1" applyAlignment="1">
      <alignment/>
    </xf>
    <xf numFmtId="0" fontId="0" fillId="0" borderId="12" xfId="0" applyBorder="1" applyAlignment="1">
      <alignment/>
    </xf>
    <xf numFmtId="0" fontId="0" fillId="0" borderId="41" xfId="0" applyBorder="1" applyAlignment="1">
      <alignment horizontal="center"/>
    </xf>
    <xf numFmtId="0" fontId="0" fillId="0" borderId="13" xfId="0" applyBorder="1" applyAlignment="1">
      <alignment/>
    </xf>
    <xf numFmtId="0" fontId="0" fillId="0" borderId="42" xfId="0" applyBorder="1" applyAlignment="1">
      <alignment horizontal="center"/>
    </xf>
    <xf numFmtId="0" fontId="0" fillId="0" borderId="6" xfId="0" applyBorder="1" applyAlignment="1">
      <alignment horizontal="center"/>
    </xf>
    <xf numFmtId="0" fontId="0" fillId="0" borderId="29" xfId="0" applyBorder="1" applyAlignment="1">
      <alignment horizontal="center"/>
    </xf>
    <xf numFmtId="0" fontId="0" fillId="0" borderId="2"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6" xfId="0" applyFont="1" applyBorder="1" applyAlignment="1" applyProtection="1">
      <alignment vertical="center"/>
      <protection locked="0"/>
    </xf>
    <xf numFmtId="0" fontId="0" fillId="0" borderId="17" xfId="0" applyBorder="1" applyAlignment="1" applyProtection="1">
      <alignment vertical="center"/>
      <protection locked="0"/>
    </xf>
    <xf numFmtId="0" fontId="2" fillId="0" borderId="16"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8" fillId="0" borderId="51" xfId="0" applyFont="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53" xfId="0" applyBorder="1" applyAlignment="1" applyProtection="1">
      <alignment/>
      <protection locked="0"/>
    </xf>
    <xf numFmtId="0" fontId="0" fillId="0" borderId="54" xfId="0" applyBorder="1" applyAlignment="1" applyProtection="1">
      <alignment/>
      <protection locked="0"/>
    </xf>
    <xf numFmtId="0" fontId="0" fillId="0" borderId="55" xfId="0" applyBorder="1" applyAlignment="1" applyProtection="1">
      <alignment horizontal="center"/>
      <protection locked="0"/>
    </xf>
    <xf numFmtId="2" fontId="0" fillId="0" borderId="56" xfId="0" applyNumberFormat="1" applyBorder="1" applyAlignment="1" applyProtection="1">
      <alignment horizontal="center"/>
      <protection locked="0"/>
    </xf>
    <xf numFmtId="2" fontId="0" fillId="0" borderId="33" xfId="0" applyNumberFormat="1" applyBorder="1" applyAlignment="1" applyProtection="1">
      <alignment horizontal="center"/>
      <protection locked="0"/>
    </xf>
    <xf numFmtId="0" fontId="0" fillId="0" borderId="57" xfId="0" applyBorder="1" applyAlignment="1" applyProtection="1">
      <alignment/>
      <protection locked="0"/>
    </xf>
    <xf numFmtId="0" fontId="0" fillId="0" borderId="58" xfId="0" applyBorder="1" applyAlignment="1" applyProtection="1">
      <alignment/>
      <protection locked="0"/>
    </xf>
    <xf numFmtId="2" fontId="0" fillId="0" borderId="59" xfId="0" applyNumberFormat="1" applyBorder="1" applyAlignment="1" applyProtection="1">
      <alignment horizontal="center"/>
      <protection locked="0"/>
    </xf>
    <xf numFmtId="2" fontId="0" fillId="0" borderId="60" xfId="0" applyNumberFormat="1" applyBorder="1" applyAlignment="1" applyProtection="1">
      <alignment horizontal="center"/>
      <protection locked="0"/>
    </xf>
    <xf numFmtId="0" fontId="0" fillId="0" borderId="61" xfId="0" applyBorder="1" applyAlignment="1" applyProtection="1">
      <alignment/>
      <protection locked="0"/>
    </xf>
    <xf numFmtId="0" fontId="0" fillId="0" borderId="37" xfId="0" applyBorder="1" applyAlignment="1" applyProtection="1">
      <alignment/>
      <protection locked="0"/>
    </xf>
    <xf numFmtId="9" fontId="2" fillId="0" borderId="21" xfId="0" applyNumberFormat="1" applyFont="1" applyBorder="1" applyAlignment="1" applyProtection="1">
      <alignment horizontal="center" wrapText="1"/>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40" xfId="0" applyBorder="1" applyAlignment="1" applyProtection="1">
      <alignment/>
      <protection locked="0"/>
    </xf>
    <xf numFmtId="0" fontId="0" fillId="0" borderId="29" xfId="0" applyBorder="1" applyAlignment="1" applyProtection="1">
      <alignment/>
      <protection locked="0"/>
    </xf>
    <xf numFmtId="0" fontId="0" fillId="0" borderId="21" xfId="0" applyBorder="1" applyAlignment="1" applyProtection="1">
      <alignment/>
      <protection locked="0"/>
    </xf>
    <xf numFmtId="0" fontId="0" fillId="0" borderId="3"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62" xfId="0" applyBorder="1" applyAlignment="1" applyProtection="1">
      <alignment horizontal="center" vertical="center"/>
      <protection locked="0"/>
    </xf>
    <xf numFmtId="14" fontId="0" fillId="0" borderId="63" xfId="0" applyNumberForma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 xfId="0" applyBorder="1" applyAlignment="1" applyProtection="1">
      <alignment/>
      <protection locked="0"/>
    </xf>
    <xf numFmtId="0" fontId="0" fillId="0" borderId="0" xfId="0" applyBorder="1" applyAlignment="1" applyProtection="1">
      <alignment/>
      <protection locked="0"/>
    </xf>
    <xf numFmtId="0" fontId="0" fillId="0" borderId="62" xfId="0" applyBorder="1" applyAlignment="1" applyProtection="1">
      <alignment/>
      <protection locked="0"/>
    </xf>
    <xf numFmtId="0" fontId="0" fillId="0" borderId="63" xfId="0" applyBorder="1" applyAlignment="1" applyProtection="1">
      <alignment/>
      <protection locked="0"/>
    </xf>
    <xf numFmtId="0" fontId="0" fillId="0" borderId="20"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0" fontId="0" fillId="0" borderId="23" xfId="0" applyBorder="1" applyAlignment="1" applyProtection="1">
      <alignment/>
      <protection locked="0"/>
    </xf>
    <xf numFmtId="0" fontId="0" fillId="0" borderId="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0" xfId="0" applyAlignment="1" applyProtection="1">
      <alignment vertical="top" wrapText="1"/>
      <protection locked="0"/>
    </xf>
    <xf numFmtId="0" fontId="0" fillId="0" borderId="20"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23" xfId="0" applyBorder="1" applyAlignment="1" applyProtection="1">
      <alignment vertical="top" wrapText="1"/>
      <protection locked="0"/>
    </xf>
    <xf numFmtId="2" fontId="0" fillId="0" borderId="18" xfId="0" applyNumberFormat="1" applyBorder="1" applyAlignment="1" applyProtection="1">
      <alignment horizontal="center"/>
      <protection hidden="1"/>
    </xf>
    <xf numFmtId="2" fontId="0" fillId="0" borderId="43" xfId="0" applyNumberFormat="1" applyBorder="1" applyAlignment="1" applyProtection="1">
      <alignment horizontal="center"/>
      <protection hidden="1"/>
    </xf>
    <xf numFmtId="1" fontId="10" fillId="0" borderId="3" xfId="0" applyNumberFormat="1" applyFont="1" applyBorder="1" applyAlignment="1" applyProtection="1">
      <alignment horizontal="center" vertical="center"/>
      <protection hidden="1"/>
    </xf>
    <xf numFmtId="1" fontId="10" fillId="0" borderId="20" xfId="0" applyNumberFormat="1" applyFont="1" applyBorder="1" applyAlignment="1" applyProtection="1">
      <alignment horizontal="center" vertical="center"/>
      <protection hidden="1"/>
    </xf>
    <xf numFmtId="1" fontId="10" fillId="0" borderId="16" xfId="0" applyNumberFormat="1" applyFont="1" applyBorder="1" applyAlignment="1" applyProtection="1">
      <alignment horizontal="center" vertical="center"/>
      <protection hidden="1"/>
    </xf>
    <xf numFmtId="1" fontId="10" fillId="0" borderId="23" xfId="0" applyNumberFormat="1" applyFont="1" applyBorder="1" applyAlignment="1" applyProtection="1">
      <alignment horizontal="center" vertical="center"/>
      <protection hidden="1"/>
    </xf>
    <xf numFmtId="0" fontId="0" fillId="0" borderId="0" xfId="0" applyAlignment="1" applyProtection="1">
      <alignment/>
      <protection locked="0"/>
    </xf>
    <xf numFmtId="0" fontId="0" fillId="0" borderId="0" xfId="0" applyAlignment="1">
      <alignment/>
    </xf>
    <xf numFmtId="0" fontId="11" fillId="0" borderId="0" xfId="18" applyAlignment="1" applyProtection="1">
      <alignment/>
      <protection/>
    </xf>
    <xf numFmtId="0" fontId="0" fillId="0" borderId="0" xfId="0" applyAlignment="1" applyProtection="1">
      <alignment/>
      <protection locked="0"/>
    </xf>
    <xf numFmtId="0" fontId="0" fillId="0" borderId="0" xfId="0" applyAlignment="1" applyProtection="1">
      <alignment/>
      <protection locked="0"/>
    </xf>
    <xf numFmtId="0" fontId="11" fillId="0" borderId="0" xfId="18" applyAlignment="1" applyProtection="1">
      <alignment/>
      <protection/>
    </xf>
    <xf numFmtId="0" fontId="0" fillId="0" borderId="0" xfId="0" applyAlignment="1" applyProtection="1">
      <alignment/>
      <protection/>
    </xf>
    <xf numFmtId="0" fontId="0" fillId="0" borderId="0" xfId="0" applyAlignment="1" applyProtection="1">
      <alignment vertical="top" wrapText="1"/>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aos-wusel.d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8"/>
  <sheetViews>
    <sheetView showGridLines="0" showRowColHeaders="0" showZeros="0" tabSelected="1" workbookViewId="0" topLeftCell="A1">
      <pane ySplit="9" topLeftCell="BM10" activePane="bottomLeft" state="frozen"/>
      <selection pane="topLeft" activeCell="A1" sqref="A1"/>
      <selection pane="bottomLeft" activeCell="H24" sqref="H24:I24"/>
    </sheetView>
  </sheetViews>
  <sheetFormatPr defaultColWidth="11.421875" defaultRowHeight="12.75"/>
  <cols>
    <col min="1" max="1" width="5.7109375" style="0" customWidth="1"/>
    <col min="2" max="2" width="5.8515625" style="0" bestFit="1" customWidth="1"/>
    <col min="3" max="5" width="3.7109375" style="0" customWidth="1"/>
    <col min="6" max="6" width="4.28125" style="0" customWidth="1"/>
    <col min="7" max="7" width="3.7109375" style="0" customWidth="1"/>
    <col min="8" max="8" width="4.28125" style="0" customWidth="1"/>
    <col min="9" max="9" width="3.7109375" style="0" customWidth="1"/>
    <col min="10" max="10" width="4.28125" style="0" customWidth="1"/>
    <col min="11" max="11" width="3.7109375" style="0" customWidth="1"/>
    <col min="12" max="12" width="4.28125" style="0" customWidth="1"/>
    <col min="13" max="13" width="3.7109375" style="0" customWidth="1"/>
    <col min="14" max="14" width="4.28125" style="0" customWidth="1"/>
    <col min="15" max="15" width="3.7109375" style="0" customWidth="1"/>
    <col min="16" max="16" width="4.28125" style="0" customWidth="1"/>
    <col min="17" max="17" width="3.7109375" style="0" customWidth="1"/>
    <col min="18" max="18" width="4.28125" style="0" customWidth="1"/>
    <col min="19" max="19" width="3.7109375" style="0" customWidth="1"/>
    <col min="20" max="20" width="4.28125" style="0" customWidth="1"/>
    <col min="21" max="21" width="3.7109375" style="0" customWidth="1"/>
    <col min="22" max="22" width="4.28125" style="0" customWidth="1"/>
    <col min="23" max="32" width="3.7109375" style="0" customWidth="1"/>
    <col min="33" max="16384" width="2.7109375" style="0" customWidth="1"/>
  </cols>
  <sheetData>
    <row r="1" spans="1:54" ht="18">
      <c r="A1" s="2"/>
      <c r="B1" s="3"/>
      <c r="C1" s="3"/>
      <c r="D1" s="3"/>
      <c r="E1" s="3"/>
      <c r="F1" s="16" t="s">
        <v>22</v>
      </c>
      <c r="G1" s="17"/>
      <c r="H1" s="17"/>
      <c r="I1" s="17"/>
      <c r="J1" s="17"/>
      <c r="K1" s="17"/>
      <c r="L1" s="97"/>
      <c r="M1" s="89"/>
      <c r="N1" s="89"/>
      <c r="O1" s="89"/>
      <c r="P1" s="89"/>
      <c r="Q1" s="90"/>
      <c r="R1" s="27" t="s">
        <v>23</v>
      </c>
      <c r="S1" s="30"/>
      <c r="T1" s="30"/>
      <c r="U1" s="28"/>
      <c r="V1" s="27" t="s">
        <v>24</v>
      </c>
      <c r="W1" s="28"/>
      <c r="AA1" s="170" t="s">
        <v>37</v>
      </c>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row>
    <row r="2" spans="1:54" ht="18.75" customHeight="1" thickBot="1">
      <c r="A2" s="4"/>
      <c r="B2" s="1"/>
      <c r="C2" s="1"/>
      <c r="D2" s="1"/>
      <c r="E2" s="1"/>
      <c r="F2" s="98"/>
      <c r="G2" s="99"/>
      <c r="H2" s="99"/>
      <c r="I2" s="99"/>
      <c r="J2" s="99"/>
      <c r="K2" s="99"/>
      <c r="L2" s="95"/>
      <c r="M2" s="95"/>
      <c r="N2" s="95"/>
      <c r="O2" s="95"/>
      <c r="P2" s="95"/>
      <c r="Q2" s="96"/>
      <c r="R2" s="100"/>
      <c r="S2" s="95"/>
      <c r="T2" s="95"/>
      <c r="U2" s="96"/>
      <c r="V2" s="101"/>
      <c r="W2" s="102"/>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row>
    <row r="3" spans="1:54" ht="13.5" thickTop="1">
      <c r="A3" s="4"/>
      <c r="B3" s="1"/>
      <c r="C3" s="1"/>
      <c r="D3" s="1"/>
      <c r="E3" s="1"/>
      <c r="F3" s="22" t="s">
        <v>25</v>
      </c>
      <c r="G3" s="23"/>
      <c r="H3" s="89" t="s">
        <v>34</v>
      </c>
      <c r="I3" s="89"/>
      <c r="J3" s="89"/>
      <c r="K3" s="89"/>
      <c r="L3" s="89"/>
      <c r="M3" s="89"/>
      <c r="N3" s="89"/>
      <c r="O3" s="89"/>
      <c r="P3" s="89"/>
      <c r="Q3" s="90"/>
      <c r="R3" s="29" t="s">
        <v>28</v>
      </c>
      <c r="S3" s="30"/>
      <c r="T3" s="30"/>
      <c r="U3" s="31"/>
      <c r="V3" s="114" t="s">
        <v>27</v>
      </c>
      <c r="W3" s="115"/>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row>
    <row r="4" spans="1:54" ht="12.75">
      <c r="A4" s="4"/>
      <c r="B4" s="1"/>
      <c r="C4" s="1"/>
      <c r="D4" s="1"/>
      <c r="E4" s="1"/>
      <c r="F4" s="24"/>
      <c r="G4" s="25"/>
      <c r="H4" s="91"/>
      <c r="I4" s="91"/>
      <c r="J4" s="91"/>
      <c r="K4" s="91"/>
      <c r="L4" s="91"/>
      <c r="M4" s="91"/>
      <c r="N4" s="91"/>
      <c r="O4" s="91"/>
      <c r="P4" s="91"/>
      <c r="Q4" s="92"/>
      <c r="R4" s="103"/>
      <c r="S4" s="104"/>
      <c r="T4" s="104"/>
      <c r="U4" s="105"/>
      <c r="V4" s="109" t="s">
        <v>33</v>
      </c>
      <c r="W4" s="110"/>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row>
    <row r="5" spans="1:54" ht="12.75">
      <c r="A5" s="4"/>
      <c r="B5" s="1"/>
      <c r="C5" s="1"/>
      <c r="D5" s="1"/>
      <c r="E5" s="1"/>
      <c r="F5" s="18" t="s">
        <v>26</v>
      </c>
      <c r="G5" s="19"/>
      <c r="H5" s="93"/>
      <c r="I5" s="93"/>
      <c r="J5" s="93"/>
      <c r="K5" s="93"/>
      <c r="L5" s="93"/>
      <c r="M5" s="93"/>
      <c r="N5" s="93"/>
      <c r="O5" s="93"/>
      <c r="P5" s="93"/>
      <c r="Q5" s="94"/>
      <c r="R5" s="103"/>
      <c r="S5" s="104"/>
      <c r="T5" s="104"/>
      <c r="U5" s="105"/>
      <c r="V5" s="111"/>
      <c r="W5" s="110"/>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row>
    <row r="6" spans="1:54" ht="13.5" thickBot="1">
      <c r="A6" s="4"/>
      <c r="B6" s="1"/>
      <c r="C6" s="1"/>
      <c r="D6" s="1"/>
      <c r="E6" s="1"/>
      <c r="F6" s="20"/>
      <c r="G6" s="21"/>
      <c r="H6" s="95"/>
      <c r="I6" s="95"/>
      <c r="J6" s="95"/>
      <c r="K6" s="95"/>
      <c r="L6" s="95"/>
      <c r="M6" s="95"/>
      <c r="N6" s="95"/>
      <c r="O6" s="95"/>
      <c r="P6" s="95"/>
      <c r="Q6" s="96"/>
      <c r="R6" s="106"/>
      <c r="S6" s="107"/>
      <c r="T6" s="107"/>
      <c r="U6" s="108"/>
      <c r="V6" s="112"/>
      <c r="W6" s="113"/>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row>
    <row r="7" spans="1:54" ht="13.5" thickBot="1">
      <c r="A7" s="5" t="s">
        <v>0</v>
      </c>
      <c r="B7" s="6" t="s">
        <v>1</v>
      </c>
      <c r="C7" s="7" t="s">
        <v>2</v>
      </c>
      <c r="D7" s="69" t="s">
        <v>3</v>
      </c>
      <c r="E7" s="70"/>
      <c r="F7" s="65" t="s">
        <v>5</v>
      </c>
      <c r="G7" s="65"/>
      <c r="H7" s="65"/>
      <c r="I7" s="65"/>
      <c r="J7" s="65"/>
      <c r="K7" s="65"/>
      <c r="L7" s="65"/>
      <c r="M7" s="65"/>
      <c r="N7" s="65"/>
      <c r="O7" s="65"/>
      <c r="P7" s="65"/>
      <c r="Q7" s="65"/>
      <c r="R7" s="66"/>
      <c r="S7" s="66"/>
      <c r="T7" s="66"/>
      <c r="U7" s="66"/>
      <c r="V7" s="66"/>
      <c r="W7" s="66"/>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row>
    <row r="8" spans="1:54" ht="15.75">
      <c r="A8" s="8" t="s">
        <v>11</v>
      </c>
      <c r="B8" s="10"/>
      <c r="C8" s="11" t="s">
        <v>9</v>
      </c>
      <c r="D8" s="71"/>
      <c r="E8" s="72"/>
      <c r="F8" s="63" t="s">
        <v>4</v>
      </c>
      <c r="G8" s="67">
        <v>6</v>
      </c>
      <c r="H8" s="63" t="s">
        <v>2</v>
      </c>
      <c r="I8" s="67">
        <v>8</v>
      </c>
      <c r="J8" s="63" t="s">
        <v>2</v>
      </c>
      <c r="K8" s="67">
        <v>10</v>
      </c>
      <c r="L8" s="63" t="s">
        <v>2</v>
      </c>
      <c r="M8" s="67">
        <v>12</v>
      </c>
      <c r="N8" s="63" t="s">
        <v>2</v>
      </c>
      <c r="O8" s="67">
        <v>14</v>
      </c>
      <c r="P8" s="63" t="s">
        <v>2</v>
      </c>
      <c r="Q8" s="67">
        <v>16</v>
      </c>
      <c r="R8" s="63" t="s">
        <v>2</v>
      </c>
      <c r="S8" s="67">
        <v>20</v>
      </c>
      <c r="T8" s="63" t="s">
        <v>2</v>
      </c>
      <c r="U8" s="67">
        <v>25</v>
      </c>
      <c r="V8" s="63" t="s">
        <v>2</v>
      </c>
      <c r="W8" s="67">
        <v>28</v>
      </c>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row>
    <row r="9" spans="1:51" ht="13.5" thickBot="1">
      <c r="A9" s="9"/>
      <c r="B9" s="12" t="s">
        <v>10</v>
      </c>
      <c r="C9" s="13" t="s">
        <v>8</v>
      </c>
      <c r="D9" s="13" t="s">
        <v>6</v>
      </c>
      <c r="E9" s="14" t="s">
        <v>7</v>
      </c>
      <c r="F9" s="64"/>
      <c r="G9" s="68"/>
      <c r="H9" s="64"/>
      <c r="I9" s="68"/>
      <c r="J9" s="64"/>
      <c r="K9" s="68"/>
      <c r="L9" s="64"/>
      <c r="M9" s="68"/>
      <c r="N9" s="64"/>
      <c r="O9" s="68"/>
      <c r="P9" s="64"/>
      <c r="Q9" s="68"/>
      <c r="R9" s="64"/>
      <c r="S9" s="68"/>
      <c r="T9" s="64"/>
      <c r="U9" s="68"/>
      <c r="V9" s="64"/>
      <c r="W9" s="68"/>
      <c r="AA9" s="166" t="s">
        <v>35</v>
      </c>
      <c r="AB9" s="166"/>
      <c r="AC9" s="168" t="s">
        <v>36</v>
      </c>
      <c r="AD9" s="169"/>
      <c r="AE9" s="169"/>
      <c r="AF9" s="169"/>
      <c r="AG9" s="169"/>
      <c r="AH9" s="169"/>
      <c r="AI9" s="169"/>
      <c r="AJ9" s="169"/>
      <c r="AK9" s="169"/>
      <c r="AL9" s="167"/>
      <c r="AM9" s="167"/>
      <c r="AN9" s="167"/>
      <c r="AO9" s="167"/>
      <c r="AP9" s="167"/>
      <c r="AQ9" s="167"/>
      <c r="AR9" s="167"/>
      <c r="AS9" s="167"/>
      <c r="AT9" s="167"/>
      <c r="AU9" s="167"/>
      <c r="AV9" s="167"/>
      <c r="AW9" s="167"/>
      <c r="AX9" s="167"/>
      <c r="AY9" s="167"/>
    </row>
    <row r="10" spans="1:51" ht="12.75">
      <c r="A10" s="116">
        <v>1</v>
      </c>
      <c r="B10" s="117">
        <v>34</v>
      </c>
      <c r="C10" s="118">
        <v>25</v>
      </c>
      <c r="D10" s="119">
        <v>3</v>
      </c>
      <c r="E10" s="120"/>
      <c r="F10" s="157">
        <f>IF(C10=6,B10*D10,"")</f>
      </c>
      <c r="G10" s="158"/>
      <c r="H10" s="157">
        <f>IF(C10=8,B10*D10,"")</f>
      </c>
      <c r="I10" s="158"/>
      <c r="J10" s="157">
        <f>IF(C10=10,B10*D10,"")</f>
      </c>
      <c r="K10" s="158"/>
      <c r="L10" s="157">
        <f>IF(C10=12,B10*D10,"")</f>
      </c>
      <c r="M10" s="158"/>
      <c r="N10" s="157">
        <f>IF(C10=14,B10*D10,"")</f>
      </c>
      <c r="O10" s="158"/>
      <c r="P10" s="157">
        <f>IF(C10=16,B10*D10,"")</f>
      </c>
      <c r="Q10" s="158"/>
      <c r="R10" s="157">
        <f>IF(C10=20,B10*D10,"")</f>
      </c>
      <c r="S10" s="158"/>
      <c r="T10" s="157">
        <f>IF(C10=25,B10*D10,"")</f>
        <v>102</v>
      </c>
      <c r="U10" s="158"/>
      <c r="V10" s="157">
        <f>IF(C10=28,B10*D10,"")</f>
      </c>
      <c r="W10" s="158"/>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row>
    <row r="11" spans="1:51" ht="12.75">
      <c r="A11" s="121"/>
      <c r="B11" s="122"/>
      <c r="C11" s="118"/>
      <c r="D11" s="123"/>
      <c r="E11" s="124"/>
      <c r="F11" s="157">
        <f aca="true" t="shared" si="0" ref="F11:F47">IF(C11=6,B11*D11,"")</f>
      </c>
      <c r="G11" s="158"/>
      <c r="H11" s="157">
        <f aca="true" t="shared" si="1" ref="H11:H47">IF(C11=8,B11*D11,"")</f>
      </c>
      <c r="I11" s="158"/>
      <c r="J11" s="157">
        <f aca="true" t="shared" si="2" ref="J11:J47">IF(C11=10,B11*D11,"")</f>
      </c>
      <c r="K11" s="158"/>
      <c r="L11" s="157">
        <f aca="true" t="shared" si="3" ref="L11:L47">IF(C11=12,B11*D11,"")</f>
      </c>
      <c r="M11" s="158"/>
      <c r="N11" s="157">
        <f aca="true" t="shared" si="4" ref="N11:N47">IF(C11=14,B11*D11,"")</f>
      </c>
      <c r="O11" s="158"/>
      <c r="P11" s="157">
        <f aca="true" t="shared" si="5" ref="P11:P47">IF(C11=16,B11*D11,"")</f>
      </c>
      <c r="Q11" s="158"/>
      <c r="R11" s="157">
        <f aca="true" t="shared" si="6" ref="R11:R47">IF(C11=20,B11*D11,"")</f>
      </c>
      <c r="S11" s="158"/>
      <c r="T11" s="157">
        <f aca="true" t="shared" si="7" ref="T11:T47">IF(C11=25,B11*D11,"")</f>
      </c>
      <c r="U11" s="158"/>
      <c r="V11" s="157">
        <f aca="true" t="shared" si="8" ref="V11:V47">IF(C11=28,B11*D11,"")</f>
      </c>
      <c r="W11" s="158"/>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row>
    <row r="12" spans="1:51" ht="12.75">
      <c r="A12" s="121">
        <v>2</v>
      </c>
      <c r="B12" s="122">
        <v>34</v>
      </c>
      <c r="C12" s="118">
        <v>14</v>
      </c>
      <c r="D12" s="123">
        <v>2.2</v>
      </c>
      <c r="E12" s="124"/>
      <c r="F12" s="157">
        <f t="shared" si="0"/>
      </c>
      <c r="G12" s="158"/>
      <c r="H12" s="157">
        <f t="shared" si="1"/>
      </c>
      <c r="I12" s="158"/>
      <c r="J12" s="157">
        <f t="shared" si="2"/>
      </c>
      <c r="K12" s="158"/>
      <c r="L12" s="157">
        <f t="shared" si="3"/>
      </c>
      <c r="M12" s="158"/>
      <c r="N12" s="157">
        <f t="shared" si="4"/>
        <v>74.80000000000001</v>
      </c>
      <c r="O12" s="158"/>
      <c r="P12" s="157">
        <f t="shared" si="5"/>
      </c>
      <c r="Q12" s="158"/>
      <c r="R12" s="157">
        <f t="shared" si="6"/>
      </c>
      <c r="S12" s="158"/>
      <c r="T12" s="157">
        <f t="shared" si="7"/>
      </c>
      <c r="U12" s="158"/>
      <c r="V12" s="157">
        <f t="shared" si="8"/>
      </c>
      <c r="W12" s="158"/>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row>
    <row r="13" spans="1:51" ht="12.75">
      <c r="A13" s="121"/>
      <c r="B13" s="122"/>
      <c r="C13" s="118"/>
      <c r="D13" s="123"/>
      <c r="E13" s="124"/>
      <c r="F13" s="157">
        <f t="shared" si="0"/>
      </c>
      <c r="G13" s="158"/>
      <c r="H13" s="157">
        <f t="shared" si="1"/>
      </c>
      <c r="I13" s="158"/>
      <c r="J13" s="157">
        <f t="shared" si="2"/>
      </c>
      <c r="K13" s="158"/>
      <c r="L13" s="157">
        <f t="shared" si="3"/>
      </c>
      <c r="M13" s="158"/>
      <c r="N13" s="157">
        <f t="shared" si="4"/>
      </c>
      <c r="O13" s="158"/>
      <c r="P13" s="157">
        <f t="shared" si="5"/>
      </c>
      <c r="Q13" s="158"/>
      <c r="R13" s="157">
        <f t="shared" si="6"/>
      </c>
      <c r="S13" s="158"/>
      <c r="T13" s="157">
        <f t="shared" si="7"/>
      </c>
      <c r="U13" s="158"/>
      <c r="V13" s="157">
        <f t="shared" si="8"/>
      </c>
      <c r="W13" s="158"/>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row>
    <row r="14" spans="1:51" ht="12.75">
      <c r="A14" s="121">
        <v>3</v>
      </c>
      <c r="B14" s="122">
        <v>22</v>
      </c>
      <c r="C14" s="118">
        <v>10</v>
      </c>
      <c r="D14" s="123">
        <v>4.93</v>
      </c>
      <c r="E14" s="124"/>
      <c r="F14" s="157">
        <f t="shared" si="0"/>
      </c>
      <c r="G14" s="158"/>
      <c r="H14" s="157">
        <f t="shared" si="1"/>
      </c>
      <c r="I14" s="158"/>
      <c r="J14" s="157">
        <f t="shared" si="2"/>
        <v>108.46</v>
      </c>
      <c r="K14" s="158"/>
      <c r="L14" s="157">
        <f t="shared" si="3"/>
      </c>
      <c r="M14" s="158"/>
      <c r="N14" s="157">
        <f t="shared" si="4"/>
      </c>
      <c r="O14" s="158"/>
      <c r="P14" s="157">
        <f t="shared" si="5"/>
      </c>
      <c r="Q14" s="158"/>
      <c r="R14" s="157">
        <f t="shared" si="6"/>
      </c>
      <c r="S14" s="158"/>
      <c r="T14" s="157">
        <f t="shared" si="7"/>
      </c>
      <c r="U14" s="158"/>
      <c r="V14" s="157">
        <f t="shared" si="8"/>
      </c>
      <c r="W14" s="158"/>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row>
    <row r="15" spans="1:51" ht="12.75">
      <c r="A15" s="121"/>
      <c r="B15" s="122"/>
      <c r="C15" s="118"/>
      <c r="D15" s="123"/>
      <c r="E15" s="124"/>
      <c r="F15" s="157">
        <f t="shared" si="0"/>
      </c>
      <c r="G15" s="158"/>
      <c r="H15" s="157">
        <f t="shared" si="1"/>
      </c>
      <c r="I15" s="158"/>
      <c r="J15" s="157">
        <f t="shared" si="2"/>
      </c>
      <c r="K15" s="158"/>
      <c r="L15" s="157">
        <f t="shared" si="3"/>
      </c>
      <c r="M15" s="158"/>
      <c r="N15" s="157">
        <f t="shared" si="4"/>
      </c>
      <c r="O15" s="158"/>
      <c r="P15" s="157">
        <f t="shared" si="5"/>
      </c>
      <c r="Q15" s="158"/>
      <c r="R15" s="157">
        <f t="shared" si="6"/>
      </c>
      <c r="S15" s="158"/>
      <c r="T15" s="157">
        <f t="shared" si="7"/>
      </c>
      <c r="U15" s="158"/>
      <c r="V15" s="157">
        <f t="shared" si="8"/>
      </c>
      <c r="W15" s="158"/>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row>
    <row r="16" spans="1:51" ht="12.75">
      <c r="A16" s="121">
        <v>4</v>
      </c>
      <c r="B16" s="122">
        <v>11</v>
      </c>
      <c r="C16" s="118">
        <v>10</v>
      </c>
      <c r="D16" s="123">
        <v>1.1</v>
      </c>
      <c r="E16" s="124"/>
      <c r="F16" s="157">
        <f t="shared" si="0"/>
      </c>
      <c r="G16" s="158"/>
      <c r="H16" s="157">
        <f t="shared" si="1"/>
      </c>
      <c r="I16" s="158"/>
      <c r="J16" s="157">
        <f t="shared" si="2"/>
        <v>12.100000000000001</v>
      </c>
      <c r="K16" s="158"/>
      <c r="L16" s="157">
        <f t="shared" si="3"/>
      </c>
      <c r="M16" s="158"/>
      <c r="N16" s="157">
        <f t="shared" si="4"/>
      </c>
      <c r="O16" s="158"/>
      <c r="P16" s="157">
        <f t="shared" si="5"/>
      </c>
      <c r="Q16" s="158"/>
      <c r="R16" s="157">
        <f t="shared" si="6"/>
      </c>
      <c r="S16" s="158"/>
      <c r="T16" s="157">
        <f t="shared" si="7"/>
      </c>
      <c r="U16" s="158"/>
      <c r="V16" s="157">
        <f t="shared" si="8"/>
      </c>
      <c r="W16" s="158"/>
      <c r="Z16" s="163"/>
      <c r="AA16" s="165"/>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row>
    <row r="17" spans="1:51" ht="12.75">
      <c r="A17" s="121"/>
      <c r="B17" s="122"/>
      <c r="C17" s="118"/>
      <c r="D17" s="123"/>
      <c r="E17" s="124"/>
      <c r="F17" s="157">
        <f t="shared" si="0"/>
      </c>
      <c r="G17" s="158"/>
      <c r="H17" s="157">
        <f t="shared" si="1"/>
      </c>
      <c r="I17" s="158"/>
      <c r="J17" s="157">
        <f t="shared" si="2"/>
      </c>
      <c r="K17" s="158"/>
      <c r="L17" s="157">
        <f t="shared" si="3"/>
      </c>
      <c r="M17" s="158"/>
      <c r="N17" s="157">
        <f t="shared" si="4"/>
      </c>
      <c r="O17" s="158"/>
      <c r="P17" s="157">
        <f t="shared" si="5"/>
      </c>
      <c r="Q17" s="158"/>
      <c r="R17" s="157">
        <f t="shared" si="6"/>
      </c>
      <c r="S17" s="158"/>
      <c r="T17" s="157">
        <f t="shared" si="7"/>
      </c>
      <c r="U17" s="158"/>
      <c r="V17" s="157">
        <f t="shared" si="8"/>
      </c>
      <c r="W17" s="158"/>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row>
    <row r="18" spans="1:51" ht="12.75">
      <c r="A18" s="121">
        <v>5</v>
      </c>
      <c r="B18" s="122">
        <v>34</v>
      </c>
      <c r="C18" s="118">
        <v>14</v>
      </c>
      <c r="D18" s="123">
        <v>2.6</v>
      </c>
      <c r="E18" s="124"/>
      <c r="F18" s="157">
        <f t="shared" si="0"/>
      </c>
      <c r="G18" s="158"/>
      <c r="H18" s="157">
        <f t="shared" si="1"/>
      </c>
      <c r="I18" s="158"/>
      <c r="J18" s="157">
        <f t="shared" si="2"/>
      </c>
      <c r="K18" s="158"/>
      <c r="L18" s="157">
        <f t="shared" si="3"/>
      </c>
      <c r="M18" s="158"/>
      <c r="N18" s="157">
        <f t="shared" si="4"/>
        <v>88.4</v>
      </c>
      <c r="O18" s="158"/>
      <c r="P18" s="157">
        <f t="shared" si="5"/>
      </c>
      <c r="Q18" s="158"/>
      <c r="R18" s="157">
        <f t="shared" si="6"/>
      </c>
      <c r="S18" s="158"/>
      <c r="T18" s="157">
        <f t="shared" si="7"/>
      </c>
      <c r="U18" s="158"/>
      <c r="V18" s="157">
        <f t="shared" si="8"/>
      </c>
      <c r="W18" s="158"/>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row>
    <row r="19" spans="1:51" ht="12.75">
      <c r="A19" s="121"/>
      <c r="B19" s="122"/>
      <c r="C19" s="118"/>
      <c r="D19" s="123"/>
      <c r="E19" s="124"/>
      <c r="F19" s="157">
        <f t="shared" si="0"/>
      </c>
      <c r="G19" s="158"/>
      <c r="H19" s="157">
        <f t="shared" si="1"/>
      </c>
      <c r="I19" s="158"/>
      <c r="J19" s="157">
        <f t="shared" si="2"/>
      </c>
      <c r="K19" s="158"/>
      <c r="L19" s="157">
        <f t="shared" si="3"/>
      </c>
      <c r="M19" s="158"/>
      <c r="N19" s="157">
        <f t="shared" si="4"/>
      </c>
      <c r="O19" s="158"/>
      <c r="P19" s="157">
        <f t="shared" si="5"/>
      </c>
      <c r="Q19" s="158"/>
      <c r="R19" s="157">
        <f t="shared" si="6"/>
      </c>
      <c r="S19" s="158"/>
      <c r="T19" s="157">
        <f t="shared" si="7"/>
      </c>
      <c r="U19" s="158"/>
      <c r="V19" s="157">
        <f t="shared" si="8"/>
      </c>
      <c r="W19" s="158"/>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row>
    <row r="20" spans="1:51" ht="12.75">
      <c r="A20" s="121">
        <v>6</v>
      </c>
      <c r="B20" s="122">
        <v>52</v>
      </c>
      <c r="C20" s="118">
        <v>6</v>
      </c>
      <c r="D20" s="123">
        <v>0.5</v>
      </c>
      <c r="E20" s="124"/>
      <c r="F20" s="157">
        <f t="shared" si="0"/>
        <v>26</v>
      </c>
      <c r="G20" s="158"/>
      <c r="H20" s="157">
        <f t="shared" si="1"/>
      </c>
      <c r="I20" s="158"/>
      <c r="J20" s="157">
        <f t="shared" si="2"/>
      </c>
      <c r="K20" s="158"/>
      <c r="L20" s="157">
        <f t="shared" si="3"/>
      </c>
      <c r="M20" s="158"/>
      <c r="N20" s="157">
        <f t="shared" si="4"/>
      </c>
      <c r="O20" s="158"/>
      <c r="P20" s="157">
        <f t="shared" si="5"/>
      </c>
      <c r="Q20" s="158"/>
      <c r="R20" s="157">
        <f t="shared" si="6"/>
      </c>
      <c r="S20" s="158"/>
      <c r="T20" s="157">
        <f t="shared" si="7"/>
      </c>
      <c r="U20" s="158"/>
      <c r="V20" s="157">
        <f t="shared" si="8"/>
      </c>
      <c r="W20" s="158"/>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row>
    <row r="21" spans="1:51" ht="12.75">
      <c r="A21" s="121"/>
      <c r="B21" s="122"/>
      <c r="C21" s="118"/>
      <c r="D21" s="123"/>
      <c r="E21" s="124"/>
      <c r="F21" s="157">
        <f t="shared" si="0"/>
      </c>
      <c r="G21" s="158"/>
      <c r="H21" s="157">
        <f t="shared" si="1"/>
      </c>
      <c r="I21" s="158"/>
      <c r="J21" s="157">
        <f t="shared" si="2"/>
      </c>
      <c r="K21" s="158"/>
      <c r="L21" s="157">
        <f t="shared" si="3"/>
      </c>
      <c r="M21" s="158"/>
      <c r="N21" s="157">
        <f t="shared" si="4"/>
      </c>
      <c r="O21" s="158"/>
      <c r="P21" s="157">
        <f t="shared" si="5"/>
      </c>
      <c r="Q21" s="158"/>
      <c r="R21" s="157">
        <f t="shared" si="6"/>
      </c>
      <c r="S21" s="158"/>
      <c r="T21" s="157">
        <f t="shared" si="7"/>
      </c>
      <c r="U21" s="158"/>
      <c r="V21" s="157">
        <f t="shared" si="8"/>
      </c>
      <c r="W21" s="158"/>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row>
    <row r="22" spans="1:51" ht="12.75">
      <c r="A22" s="121">
        <v>7</v>
      </c>
      <c r="B22" s="122">
        <v>2</v>
      </c>
      <c r="C22" s="118">
        <v>16</v>
      </c>
      <c r="D22" s="123">
        <v>4.93</v>
      </c>
      <c r="E22" s="124"/>
      <c r="F22" s="157">
        <f t="shared" si="0"/>
      </c>
      <c r="G22" s="158"/>
      <c r="H22" s="157">
        <f t="shared" si="1"/>
      </c>
      <c r="I22" s="158"/>
      <c r="J22" s="157">
        <f t="shared" si="2"/>
      </c>
      <c r="K22" s="158"/>
      <c r="L22" s="157">
        <f t="shared" si="3"/>
      </c>
      <c r="M22" s="158"/>
      <c r="N22" s="157">
        <f t="shared" si="4"/>
      </c>
      <c r="O22" s="158"/>
      <c r="P22" s="157">
        <f t="shared" si="5"/>
        <v>9.86</v>
      </c>
      <c r="Q22" s="158"/>
      <c r="R22" s="157">
        <f t="shared" si="6"/>
      </c>
      <c r="S22" s="158"/>
      <c r="T22" s="157">
        <f t="shared" si="7"/>
      </c>
      <c r="U22" s="158"/>
      <c r="V22" s="157">
        <f t="shared" si="8"/>
      </c>
      <c r="W22" s="158"/>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row>
    <row r="23" spans="1:51" ht="12.75">
      <c r="A23" s="121"/>
      <c r="B23" s="122"/>
      <c r="C23" s="118"/>
      <c r="D23" s="123"/>
      <c r="E23" s="124"/>
      <c r="F23" s="157">
        <f t="shared" si="0"/>
      </c>
      <c r="G23" s="158"/>
      <c r="H23" s="157">
        <f t="shared" si="1"/>
      </c>
      <c r="I23" s="158"/>
      <c r="J23" s="157">
        <f t="shared" si="2"/>
      </c>
      <c r="K23" s="158"/>
      <c r="L23" s="157">
        <f t="shared" si="3"/>
      </c>
      <c r="M23" s="158"/>
      <c r="N23" s="157">
        <f t="shared" si="4"/>
      </c>
      <c r="O23" s="158"/>
      <c r="P23" s="157">
        <f t="shared" si="5"/>
      </c>
      <c r="Q23" s="158"/>
      <c r="R23" s="157">
        <f t="shared" si="6"/>
      </c>
      <c r="S23" s="158"/>
      <c r="T23" s="157">
        <f t="shared" si="7"/>
      </c>
      <c r="U23" s="158"/>
      <c r="V23" s="157">
        <f t="shared" si="8"/>
      </c>
      <c r="W23" s="158"/>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row>
    <row r="24" spans="1:51" ht="12.75">
      <c r="A24" s="121">
        <v>8</v>
      </c>
      <c r="B24" s="122">
        <v>34</v>
      </c>
      <c r="C24" s="118">
        <v>8</v>
      </c>
      <c r="D24" s="123">
        <v>1.2</v>
      </c>
      <c r="E24" s="124"/>
      <c r="F24" s="157">
        <f t="shared" si="0"/>
      </c>
      <c r="G24" s="158"/>
      <c r="H24" s="157">
        <f t="shared" si="1"/>
        <v>40.8</v>
      </c>
      <c r="I24" s="158"/>
      <c r="J24" s="157">
        <f t="shared" si="2"/>
      </c>
      <c r="K24" s="158"/>
      <c r="L24" s="157">
        <f t="shared" si="3"/>
      </c>
      <c r="M24" s="158"/>
      <c r="N24" s="157">
        <f t="shared" si="4"/>
      </c>
      <c r="O24" s="158"/>
      <c r="P24" s="157">
        <f t="shared" si="5"/>
      </c>
      <c r="Q24" s="158"/>
      <c r="R24" s="157">
        <f t="shared" si="6"/>
      </c>
      <c r="S24" s="158"/>
      <c r="T24" s="157">
        <f t="shared" si="7"/>
      </c>
      <c r="U24" s="158"/>
      <c r="V24" s="157">
        <f t="shared" si="8"/>
      </c>
      <c r="W24" s="158"/>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row>
    <row r="25" spans="1:51" ht="12.75">
      <c r="A25" s="121"/>
      <c r="B25" s="122"/>
      <c r="C25" s="118"/>
      <c r="D25" s="123"/>
      <c r="E25" s="124"/>
      <c r="F25" s="157">
        <f t="shared" si="0"/>
      </c>
      <c r="G25" s="158"/>
      <c r="H25" s="157">
        <f t="shared" si="1"/>
      </c>
      <c r="I25" s="158"/>
      <c r="J25" s="157">
        <f t="shared" si="2"/>
      </c>
      <c r="K25" s="158"/>
      <c r="L25" s="157">
        <f t="shared" si="3"/>
      </c>
      <c r="M25" s="158"/>
      <c r="N25" s="157">
        <f t="shared" si="4"/>
      </c>
      <c r="O25" s="158"/>
      <c r="P25" s="157">
        <f t="shared" si="5"/>
      </c>
      <c r="Q25" s="158"/>
      <c r="R25" s="157">
        <f t="shared" si="6"/>
      </c>
      <c r="S25" s="158"/>
      <c r="T25" s="157">
        <f t="shared" si="7"/>
      </c>
      <c r="U25" s="158"/>
      <c r="V25" s="157">
        <f t="shared" si="8"/>
      </c>
      <c r="W25" s="158"/>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row>
    <row r="26" spans="1:51" ht="12.75">
      <c r="A26" s="121"/>
      <c r="B26" s="122"/>
      <c r="C26" s="118"/>
      <c r="D26" s="123"/>
      <c r="E26" s="124"/>
      <c r="F26" s="157">
        <f t="shared" si="0"/>
      </c>
      <c r="G26" s="158"/>
      <c r="H26" s="157">
        <f t="shared" si="1"/>
      </c>
      <c r="I26" s="158"/>
      <c r="J26" s="157">
        <f t="shared" si="2"/>
      </c>
      <c r="K26" s="158"/>
      <c r="L26" s="157">
        <f t="shared" si="3"/>
      </c>
      <c r="M26" s="158"/>
      <c r="N26" s="157">
        <f t="shared" si="4"/>
      </c>
      <c r="O26" s="158"/>
      <c r="P26" s="157">
        <f t="shared" si="5"/>
      </c>
      <c r="Q26" s="158"/>
      <c r="R26" s="157">
        <f t="shared" si="6"/>
      </c>
      <c r="S26" s="158"/>
      <c r="T26" s="157">
        <f t="shared" si="7"/>
      </c>
      <c r="U26" s="158"/>
      <c r="V26" s="157">
        <f t="shared" si="8"/>
      </c>
      <c r="W26" s="158"/>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row>
    <row r="27" spans="1:51" ht="12.75">
      <c r="A27" s="121"/>
      <c r="B27" s="122"/>
      <c r="C27" s="118"/>
      <c r="D27" s="123"/>
      <c r="E27" s="124"/>
      <c r="F27" s="157">
        <f t="shared" si="0"/>
      </c>
      <c r="G27" s="158"/>
      <c r="H27" s="157">
        <f t="shared" si="1"/>
      </c>
      <c r="I27" s="158"/>
      <c r="J27" s="157">
        <f t="shared" si="2"/>
      </c>
      <c r="K27" s="158"/>
      <c r="L27" s="157">
        <f t="shared" si="3"/>
      </c>
      <c r="M27" s="158"/>
      <c r="N27" s="157">
        <f t="shared" si="4"/>
      </c>
      <c r="O27" s="158"/>
      <c r="P27" s="157">
        <f t="shared" si="5"/>
      </c>
      <c r="Q27" s="158"/>
      <c r="R27" s="157">
        <f t="shared" si="6"/>
      </c>
      <c r="S27" s="158"/>
      <c r="T27" s="157">
        <f t="shared" si="7"/>
      </c>
      <c r="U27" s="158"/>
      <c r="V27" s="157">
        <f t="shared" si="8"/>
      </c>
      <c r="W27" s="158"/>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row>
    <row r="28" spans="1:51" ht="12.75">
      <c r="A28" s="121"/>
      <c r="B28" s="122"/>
      <c r="C28" s="118"/>
      <c r="D28" s="123"/>
      <c r="E28" s="124"/>
      <c r="F28" s="157">
        <f t="shared" si="0"/>
      </c>
      <c r="G28" s="158"/>
      <c r="H28" s="157">
        <f t="shared" si="1"/>
      </c>
      <c r="I28" s="158"/>
      <c r="J28" s="157">
        <f t="shared" si="2"/>
      </c>
      <c r="K28" s="158"/>
      <c r="L28" s="157">
        <f t="shared" si="3"/>
      </c>
      <c r="M28" s="158"/>
      <c r="N28" s="157">
        <f t="shared" si="4"/>
      </c>
      <c r="O28" s="158"/>
      <c r="P28" s="157">
        <f t="shared" si="5"/>
      </c>
      <c r="Q28" s="158"/>
      <c r="R28" s="157">
        <f t="shared" si="6"/>
      </c>
      <c r="S28" s="158"/>
      <c r="T28" s="157">
        <f t="shared" si="7"/>
      </c>
      <c r="U28" s="158"/>
      <c r="V28" s="157">
        <f t="shared" si="8"/>
      </c>
      <c r="W28" s="158"/>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row>
    <row r="29" spans="1:51" ht="12.75">
      <c r="A29" s="121"/>
      <c r="B29" s="122"/>
      <c r="C29" s="118"/>
      <c r="D29" s="123"/>
      <c r="E29" s="124"/>
      <c r="F29" s="157">
        <f t="shared" si="0"/>
      </c>
      <c r="G29" s="158"/>
      <c r="H29" s="157">
        <f t="shared" si="1"/>
      </c>
      <c r="I29" s="158"/>
      <c r="J29" s="157">
        <f t="shared" si="2"/>
      </c>
      <c r="K29" s="158"/>
      <c r="L29" s="157">
        <f t="shared" si="3"/>
      </c>
      <c r="M29" s="158"/>
      <c r="N29" s="157">
        <f t="shared" si="4"/>
      </c>
      <c r="O29" s="158"/>
      <c r="P29" s="157">
        <f t="shared" si="5"/>
      </c>
      <c r="Q29" s="158"/>
      <c r="R29" s="157">
        <f t="shared" si="6"/>
      </c>
      <c r="S29" s="158"/>
      <c r="T29" s="157">
        <f t="shared" si="7"/>
      </c>
      <c r="U29" s="158"/>
      <c r="V29" s="157">
        <f t="shared" si="8"/>
      </c>
      <c r="W29" s="158"/>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row>
    <row r="30" spans="1:51" ht="12.75">
      <c r="A30" s="121"/>
      <c r="B30" s="122"/>
      <c r="C30" s="118"/>
      <c r="D30" s="123"/>
      <c r="E30" s="124"/>
      <c r="F30" s="157">
        <f t="shared" si="0"/>
      </c>
      <c r="G30" s="158"/>
      <c r="H30" s="157">
        <f t="shared" si="1"/>
      </c>
      <c r="I30" s="158"/>
      <c r="J30" s="157">
        <f t="shared" si="2"/>
      </c>
      <c r="K30" s="158"/>
      <c r="L30" s="157">
        <f t="shared" si="3"/>
      </c>
      <c r="M30" s="158"/>
      <c r="N30" s="157">
        <f t="shared" si="4"/>
      </c>
      <c r="O30" s="158"/>
      <c r="P30" s="157">
        <f t="shared" si="5"/>
      </c>
      <c r="Q30" s="158"/>
      <c r="R30" s="157">
        <f t="shared" si="6"/>
      </c>
      <c r="S30" s="158"/>
      <c r="T30" s="157">
        <f t="shared" si="7"/>
      </c>
      <c r="U30" s="158"/>
      <c r="V30" s="157">
        <f t="shared" si="8"/>
      </c>
      <c r="W30" s="158"/>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row>
    <row r="31" spans="1:51" ht="12.75">
      <c r="A31" s="121"/>
      <c r="B31" s="122"/>
      <c r="C31" s="118"/>
      <c r="D31" s="123"/>
      <c r="E31" s="124"/>
      <c r="F31" s="157">
        <f t="shared" si="0"/>
      </c>
      <c r="G31" s="158"/>
      <c r="H31" s="157">
        <f t="shared" si="1"/>
      </c>
      <c r="I31" s="158"/>
      <c r="J31" s="157">
        <f t="shared" si="2"/>
      </c>
      <c r="K31" s="158"/>
      <c r="L31" s="157">
        <f t="shared" si="3"/>
      </c>
      <c r="M31" s="158"/>
      <c r="N31" s="157">
        <f t="shared" si="4"/>
      </c>
      <c r="O31" s="158"/>
      <c r="P31" s="157">
        <f t="shared" si="5"/>
      </c>
      <c r="Q31" s="158"/>
      <c r="R31" s="157">
        <f t="shared" si="6"/>
      </c>
      <c r="S31" s="158"/>
      <c r="T31" s="157">
        <f t="shared" si="7"/>
      </c>
      <c r="U31" s="158"/>
      <c r="V31" s="157">
        <f t="shared" si="8"/>
      </c>
      <c r="W31" s="158"/>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row>
    <row r="32" spans="1:51" ht="12.75">
      <c r="A32" s="121"/>
      <c r="B32" s="122"/>
      <c r="C32" s="118"/>
      <c r="D32" s="123"/>
      <c r="E32" s="124"/>
      <c r="F32" s="157">
        <f t="shared" si="0"/>
      </c>
      <c r="G32" s="158"/>
      <c r="H32" s="157">
        <f t="shared" si="1"/>
      </c>
      <c r="I32" s="158"/>
      <c r="J32" s="157">
        <f t="shared" si="2"/>
      </c>
      <c r="K32" s="158"/>
      <c r="L32" s="157">
        <f t="shared" si="3"/>
      </c>
      <c r="M32" s="158"/>
      <c r="N32" s="157">
        <f t="shared" si="4"/>
      </c>
      <c r="O32" s="158"/>
      <c r="P32" s="157">
        <f t="shared" si="5"/>
      </c>
      <c r="Q32" s="158"/>
      <c r="R32" s="157">
        <f t="shared" si="6"/>
      </c>
      <c r="S32" s="158"/>
      <c r="T32" s="157">
        <f t="shared" si="7"/>
      </c>
      <c r="U32" s="158"/>
      <c r="V32" s="157">
        <f t="shared" si="8"/>
      </c>
      <c r="W32" s="158"/>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row>
    <row r="33" spans="1:51" ht="12.75">
      <c r="A33" s="121"/>
      <c r="B33" s="122"/>
      <c r="C33" s="118"/>
      <c r="D33" s="123"/>
      <c r="E33" s="124"/>
      <c r="F33" s="157">
        <f t="shared" si="0"/>
      </c>
      <c r="G33" s="158"/>
      <c r="H33" s="157">
        <f t="shared" si="1"/>
      </c>
      <c r="I33" s="158"/>
      <c r="J33" s="157">
        <f t="shared" si="2"/>
      </c>
      <c r="K33" s="158"/>
      <c r="L33" s="157">
        <f t="shared" si="3"/>
      </c>
      <c r="M33" s="158"/>
      <c r="N33" s="157">
        <f t="shared" si="4"/>
      </c>
      <c r="O33" s="158"/>
      <c r="P33" s="157">
        <f t="shared" si="5"/>
      </c>
      <c r="Q33" s="158"/>
      <c r="R33" s="157">
        <f t="shared" si="6"/>
      </c>
      <c r="S33" s="158"/>
      <c r="T33" s="157">
        <f t="shared" si="7"/>
      </c>
      <c r="U33" s="158"/>
      <c r="V33" s="157">
        <f t="shared" si="8"/>
      </c>
      <c r="W33" s="158"/>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row>
    <row r="34" spans="1:51" ht="12.75">
      <c r="A34" s="121"/>
      <c r="B34" s="122"/>
      <c r="C34" s="118"/>
      <c r="D34" s="123"/>
      <c r="E34" s="124"/>
      <c r="F34" s="157">
        <f t="shared" si="0"/>
      </c>
      <c r="G34" s="158"/>
      <c r="H34" s="157">
        <f t="shared" si="1"/>
      </c>
      <c r="I34" s="158"/>
      <c r="J34" s="157">
        <f t="shared" si="2"/>
      </c>
      <c r="K34" s="158"/>
      <c r="L34" s="157">
        <f t="shared" si="3"/>
      </c>
      <c r="M34" s="158"/>
      <c r="N34" s="157">
        <f t="shared" si="4"/>
      </c>
      <c r="O34" s="158"/>
      <c r="P34" s="157">
        <f t="shared" si="5"/>
      </c>
      <c r="Q34" s="158"/>
      <c r="R34" s="157">
        <f t="shared" si="6"/>
      </c>
      <c r="S34" s="158"/>
      <c r="T34" s="157">
        <f t="shared" si="7"/>
      </c>
      <c r="U34" s="158"/>
      <c r="V34" s="157">
        <f t="shared" si="8"/>
      </c>
      <c r="W34" s="158"/>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row>
    <row r="35" spans="1:51" ht="12.75">
      <c r="A35" s="121"/>
      <c r="B35" s="122"/>
      <c r="C35" s="118"/>
      <c r="D35" s="123"/>
      <c r="E35" s="124"/>
      <c r="F35" s="157">
        <f t="shared" si="0"/>
      </c>
      <c r="G35" s="158"/>
      <c r="H35" s="157">
        <f t="shared" si="1"/>
      </c>
      <c r="I35" s="158"/>
      <c r="J35" s="157">
        <f t="shared" si="2"/>
      </c>
      <c r="K35" s="158"/>
      <c r="L35" s="157">
        <f t="shared" si="3"/>
      </c>
      <c r="M35" s="158"/>
      <c r="N35" s="157">
        <f t="shared" si="4"/>
      </c>
      <c r="O35" s="158"/>
      <c r="P35" s="157">
        <f t="shared" si="5"/>
      </c>
      <c r="Q35" s="158"/>
      <c r="R35" s="157">
        <f t="shared" si="6"/>
      </c>
      <c r="S35" s="158"/>
      <c r="T35" s="157">
        <f t="shared" si="7"/>
      </c>
      <c r="U35" s="158"/>
      <c r="V35" s="157">
        <f t="shared" si="8"/>
      </c>
      <c r="W35" s="158"/>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row>
    <row r="36" spans="1:51" ht="12.75">
      <c r="A36" s="121"/>
      <c r="B36" s="122"/>
      <c r="C36" s="118"/>
      <c r="D36" s="123"/>
      <c r="E36" s="124"/>
      <c r="F36" s="157">
        <f t="shared" si="0"/>
      </c>
      <c r="G36" s="158"/>
      <c r="H36" s="157">
        <f t="shared" si="1"/>
      </c>
      <c r="I36" s="158"/>
      <c r="J36" s="157">
        <f t="shared" si="2"/>
      </c>
      <c r="K36" s="158"/>
      <c r="L36" s="157">
        <f t="shared" si="3"/>
      </c>
      <c r="M36" s="158"/>
      <c r="N36" s="157">
        <f t="shared" si="4"/>
      </c>
      <c r="O36" s="158"/>
      <c r="P36" s="157">
        <f t="shared" si="5"/>
      </c>
      <c r="Q36" s="158"/>
      <c r="R36" s="157">
        <f t="shared" si="6"/>
      </c>
      <c r="S36" s="158"/>
      <c r="T36" s="157">
        <f t="shared" si="7"/>
      </c>
      <c r="U36" s="158"/>
      <c r="V36" s="157">
        <f t="shared" si="8"/>
      </c>
      <c r="W36" s="158"/>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row>
    <row r="37" spans="1:51" ht="12.75">
      <c r="A37" s="121"/>
      <c r="B37" s="122"/>
      <c r="C37" s="118"/>
      <c r="D37" s="123"/>
      <c r="E37" s="124"/>
      <c r="F37" s="157">
        <f t="shared" si="0"/>
      </c>
      <c r="G37" s="158"/>
      <c r="H37" s="157">
        <f t="shared" si="1"/>
      </c>
      <c r="I37" s="158"/>
      <c r="J37" s="157">
        <f t="shared" si="2"/>
      </c>
      <c r="K37" s="158"/>
      <c r="L37" s="157">
        <f t="shared" si="3"/>
      </c>
      <c r="M37" s="158"/>
      <c r="N37" s="157">
        <f t="shared" si="4"/>
      </c>
      <c r="O37" s="158"/>
      <c r="P37" s="157">
        <f t="shared" si="5"/>
      </c>
      <c r="Q37" s="158"/>
      <c r="R37" s="157">
        <f t="shared" si="6"/>
      </c>
      <c r="S37" s="158"/>
      <c r="T37" s="157">
        <f t="shared" si="7"/>
      </c>
      <c r="U37" s="158"/>
      <c r="V37" s="157">
        <f t="shared" si="8"/>
      </c>
      <c r="W37" s="158"/>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row>
    <row r="38" spans="1:51" ht="12.75">
      <c r="A38" s="121"/>
      <c r="B38" s="122"/>
      <c r="C38" s="118"/>
      <c r="D38" s="123"/>
      <c r="E38" s="124"/>
      <c r="F38" s="157">
        <f t="shared" si="0"/>
      </c>
      <c r="G38" s="158"/>
      <c r="H38" s="157">
        <f t="shared" si="1"/>
      </c>
      <c r="I38" s="158"/>
      <c r="J38" s="157">
        <f t="shared" si="2"/>
      </c>
      <c r="K38" s="158"/>
      <c r="L38" s="157">
        <f t="shared" si="3"/>
      </c>
      <c r="M38" s="158"/>
      <c r="N38" s="157">
        <f t="shared" si="4"/>
      </c>
      <c r="O38" s="158"/>
      <c r="P38" s="157">
        <f t="shared" si="5"/>
      </c>
      <c r="Q38" s="158"/>
      <c r="R38" s="157">
        <f t="shared" si="6"/>
      </c>
      <c r="S38" s="158"/>
      <c r="T38" s="157">
        <f t="shared" si="7"/>
      </c>
      <c r="U38" s="158"/>
      <c r="V38" s="157">
        <f t="shared" si="8"/>
      </c>
      <c r="W38" s="158"/>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row>
    <row r="39" spans="1:51" ht="12.75">
      <c r="A39" s="121"/>
      <c r="B39" s="122"/>
      <c r="C39" s="118"/>
      <c r="D39" s="123"/>
      <c r="E39" s="124"/>
      <c r="F39" s="157">
        <f t="shared" si="0"/>
      </c>
      <c r="G39" s="158"/>
      <c r="H39" s="157">
        <f t="shared" si="1"/>
      </c>
      <c r="I39" s="158"/>
      <c r="J39" s="157">
        <f t="shared" si="2"/>
      </c>
      <c r="K39" s="158"/>
      <c r="L39" s="157">
        <f t="shared" si="3"/>
      </c>
      <c r="M39" s="158"/>
      <c r="N39" s="157">
        <f t="shared" si="4"/>
      </c>
      <c r="O39" s="158"/>
      <c r="P39" s="157">
        <f t="shared" si="5"/>
      </c>
      <c r="Q39" s="158"/>
      <c r="R39" s="157">
        <f t="shared" si="6"/>
      </c>
      <c r="S39" s="158"/>
      <c r="T39" s="157">
        <f t="shared" si="7"/>
      </c>
      <c r="U39" s="158"/>
      <c r="V39" s="157">
        <f t="shared" si="8"/>
      </c>
      <c r="W39" s="158"/>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row>
    <row r="40" spans="1:51" ht="12" customHeight="1">
      <c r="A40" s="121"/>
      <c r="B40" s="122"/>
      <c r="C40" s="118"/>
      <c r="D40" s="123"/>
      <c r="E40" s="124"/>
      <c r="F40" s="157">
        <f t="shared" si="0"/>
      </c>
      <c r="G40" s="158"/>
      <c r="H40" s="157">
        <f t="shared" si="1"/>
      </c>
      <c r="I40" s="158"/>
      <c r="J40" s="157">
        <f t="shared" si="2"/>
      </c>
      <c r="K40" s="158"/>
      <c r="L40" s="157">
        <f t="shared" si="3"/>
      </c>
      <c r="M40" s="158"/>
      <c r="N40" s="157">
        <f t="shared" si="4"/>
      </c>
      <c r="O40" s="158"/>
      <c r="P40" s="157">
        <f t="shared" si="5"/>
      </c>
      <c r="Q40" s="158"/>
      <c r="R40" s="157">
        <f t="shared" si="6"/>
      </c>
      <c r="S40" s="158"/>
      <c r="T40" s="157">
        <f t="shared" si="7"/>
      </c>
      <c r="U40" s="158"/>
      <c r="V40" s="157">
        <f t="shared" si="8"/>
      </c>
      <c r="W40" s="158"/>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row>
    <row r="41" spans="1:51" ht="12.75">
      <c r="A41" s="121"/>
      <c r="B41" s="122"/>
      <c r="C41" s="118"/>
      <c r="D41" s="123"/>
      <c r="E41" s="124"/>
      <c r="F41" s="157">
        <f t="shared" si="0"/>
      </c>
      <c r="G41" s="158"/>
      <c r="H41" s="157">
        <f t="shared" si="1"/>
      </c>
      <c r="I41" s="158"/>
      <c r="J41" s="157">
        <f t="shared" si="2"/>
      </c>
      <c r="K41" s="158"/>
      <c r="L41" s="157">
        <f t="shared" si="3"/>
      </c>
      <c r="M41" s="158"/>
      <c r="N41" s="157">
        <f t="shared" si="4"/>
      </c>
      <c r="O41" s="158"/>
      <c r="P41" s="157">
        <f t="shared" si="5"/>
      </c>
      <c r="Q41" s="158"/>
      <c r="R41" s="157">
        <f t="shared" si="6"/>
      </c>
      <c r="S41" s="158"/>
      <c r="T41" s="157">
        <f t="shared" si="7"/>
      </c>
      <c r="U41" s="158"/>
      <c r="V41" s="157">
        <f t="shared" si="8"/>
      </c>
      <c r="W41" s="158"/>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row>
    <row r="42" spans="1:51" ht="12.75">
      <c r="A42" s="121"/>
      <c r="B42" s="122"/>
      <c r="C42" s="118"/>
      <c r="D42" s="123"/>
      <c r="E42" s="124"/>
      <c r="F42" s="157">
        <f t="shared" si="0"/>
      </c>
      <c r="G42" s="158"/>
      <c r="H42" s="157">
        <f t="shared" si="1"/>
      </c>
      <c r="I42" s="158"/>
      <c r="J42" s="157">
        <f t="shared" si="2"/>
      </c>
      <c r="K42" s="158"/>
      <c r="L42" s="157">
        <f t="shared" si="3"/>
      </c>
      <c r="M42" s="158"/>
      <c r="N42" s="157">
        <f t="shared" si="4"/>
      </c>
      <c r="O42" s="158"/>
      <c r="P42" s="157">
        <f t="shared" si="5"/>
      </c>
      <c r="Q42" s="158"/>
      <c r="R42" s="157">
        <f t="shared" si="6"/>
      </c>
      <c r="S42" s="158"/>
      <c r="T42" s="157">
        <f t="shared" si="7"/>
      </c>
      <c r="U42" s="158"/>
      <c r="V42" s="157">
        <f t="shared" si="8"/>
      </c>
      <c r="W42" s="158"/>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row>
    <row r="43" spans="1:51" ht="12.75">
      <c r="A43" s="121"/>
      <c r="B43" s="122"/>
      <c r="C43" s="118"/>
      <c r="D43" s="123"/>
      <c r="E43" s="124"/>
      <c r="F43" s="157">
        <f t="shared" si="0"/>
      </c>
      <c r="G43" s="158"/>
      <c r="H43" s="157">
        <f t="shared" si="1"/>
      </c>
      <c r="I43" s="158"/>
      <c r="J43" s="157">
        <f t="shared" si="2"/>
      </c>
      <c r="K43" s="158"/>
      <c r="L43" s="157">
        <f t="shared" si="3"/>
      </c>
      <c r="M43" s="158"/>
      <c r="N43" s="157">
        <f t="shared" si="4"/>
      </c>
      <c r="O43" s="158"/>
      <c r="P43" s="157">
        <f t="shared" si="5"/>
      </c>
      <c r="Q43" s="158"/>
      <c r="R43" s="157">
        <f t="shared" si="6"/>
      </c>
      <c r="S43" s="158"/>
      <c r="T43" s="157">
        <f t="shared" si="7"/>
      </c>
      <c r="U43" s="158"/>
      <c r="V43" s="157">
        <f t="shared" si="8"/>
      </c>
      <c r="W43" s="158"/>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row>
    <row r="44" spans="1:51" ht="12.75">
      <c r="A44" s="121"/>
      <c r="B44" s="122"/>
      <c r="C44" s="118"/>
      <c r="D44" s="123"/>
      <c r="E44" s="124"/>
      <c r="F44" s="157">
        <f t="shared" si="0"/>
      </c>
      <c r="G44" s="158"/>
      <c r="H44" s="157">
        <f t="shared" si="1"/>
      </c>
      <c r="I44" s="158"/>
      <c r="J44" s="157">
        <f t="shared" si="2"/>
      </c>
      <c r="K44" s="158"/>
      <c r="L44" s="157">
        <f t="shared" si="3"/>
      </c>
      <c r="M44" s="158"/>
      <c r="N44" s="157">
        <f t="shared" si="4"/>
      </c>
      <c r="O44" s="158"/>
      <c r="P44" s="157">
        <f t="shared" si="5"/>
      </c>
      <c r="Q44" s="158"/>
      <c r="R44" s="157">
        <f t="shared" si="6"/>
      </c>
      <c r="S44" s="158"/>
      <c r="T44" s="157">
        <f t="shared" si="7"/>
      </c>
      <c r="U44" s="158"/>
      <c r="V44" s="157">
        <f t="shared" si="8"/>
      </c>
      <c r="W44" s="158"/>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row>
    <row r="45" spans="1:51" ht="12.75">
      <c r="A45" s="121"/>
      <c r="B45" s="122"/>
      <c r="C45" s="118"/>
      <c r="D45" s="123"/>
      <c r="E45" s="124"/>
      <c r="F45" s="157">
        <f t="shared" si="0"/>
      </c>
      <c r="G45" s="158"/>
      <c r="H45" s="157">
        <f t="shared" si="1"/>
      </c>
      <c r="I45" s="158"/>
      <c r="J45" s="157">
        <f t="shared" si="2"/>
      </c>
      <c r="K45" s="158"/>
      <c r="L45" s="157">
        <f t="shared" si="3"/>
      </c>
      <c r="M45" s="158"/>
      <c r="N45" s="157">
        <f t="shared" si="4"/>
      </c>
      <c r="O45" s="158"/>
      <c r="P45" s="157">
        <f t="shared" si="5"/>
      </c>
      <c r="Q45" s="158"/>
      <c r="R45" s="157">
        <f t="shared" si="6"/>
      </c>
      <c r="S45" s="158"/>
      <c r="T45" s="157">
        <f t="shared" si="7"/>
      </c>
      <c r="U45" s="158"/>
      <c r="V45" s="157">
        <f t="shared" si="8"/>
      </c>
      <c r="W45" s="158"/>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row>
    <row r="46" spans="1:51" ht="12.75">
      <c r="A46" s="121"/>
      <c r="B46" s="122"/>
      <c r="C46" s="118"/>
      <c r="D46" s="123"/>
      <c r="E46" s="124"/>
      <c r="F46" s="157">
        <f t="shared" si="0"/>
      </c>
      <c r="G46" s="158"/>
      <c r="H46" s="157">
        <f t="shared" si="1"/>
      </c>
      <c r="I46" s="158"/>
      <c r="J46" s="157">
        <f t="shared" si="2"/>
      </c>
      <c r="K46" s="158"/>
      <c r="L46" s="157">
        <f t="shared" si="3"/>
      </c>
      <c r="M46" s="158"/>
      <c r="N46" s="157">
        <f t="shared" si="4"/>
      </c>
      <c r="O46" s="158"/>
      <c r="P46" s="157">
        <f t="shared" si="5"/>
      </c>
      <c r="Q46" s="158"/>
      <c r="R46" s="157">
        <f t="shared" si="6"/>
      </c>
      <c r="S46" s="158"/>
      <c r="T46" s="157">
        <f t="shared" si="7"/>
      </c>
      <c r="U46" s="158"/>
      <c r="V46" s="157">
        <f t="shared" si="8"/>
      </c>
      <c r="W46" s="158"/>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row>
    <row r="47" spans="1:51" ht="13.5" thickBot="1">
      <c r="A47" s="125"/>
      <c r="B47" s="126"/>
      <c r="C47" s="118"/>
      <c r="D47" s="123"/>
      <c r="E47" s="124"/>
      <c r="F47" s="157">
        <f t="shared" si="0"/>
      </c>
      <c r="G47" s="158"/>
      <c r="H47" s="157">
        <f t="shared" si="1"/>
      </c>
      <c r="I47" s="158"/>
      <c r="J47" s="157">
        <f t="shared" si="2"/>
      </c>
      <c r="K47" s="158"/>
      <c r="L47" s="157">
        <f t="shared" si="3"/>
      </c>
      <c r="M47" s="158"/>
      <c r="N47" s="157">
        <f t="shared" si="4"/>
      </c>
      <c r="O47" s="158"/>
      <c r="P47" s="157">
        <f t="shared" si="5"/>
      </c>
      <c r="Q47" s="158"/>
      <c r="R47" s="157">
        <f t="shared" si="6"/>
      </c>
      <c r="S47" s="158"/>
      <c r="T47" s="157">
        <f t="shared" si="7"/>
      </c>
      <c r="U47" s="158"/>
      <c r="V47" s="157">
        <f t="shared" si="8"/>
      </c>
      <c r="W47" s="158"/>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row>
    <row r="48" spans="1:51" ht="12.75">
      <c r="A48" s="50" t="s">
        <v>14</v>
      </c>
      <c r="B48" s="51"/>
      <c r="C48" s="74" t="s">
        <v>5</v>
      </c>
      <c r="D48" s="75"/>
      <c r="E48" s="76"/>
      <c r="F48" s="35">
        <f>SUMIF(F10:G47,"&gt;0")</f>
        <v>26</v>
      </c>
      <c r="G48" s="36"/>
      <c r="H48" s="35">
        <f>SUMIF(H10:I47,"&gt;0")</f>
        <v>40.8</v>
      </c>
      <c r="I48" s="36"/>
      <c r="J48" s="35">
        <f>SUMIF(J10:K47,"&gt;0")</f>
        <v>120.56</v>
      </c>
      <c r="K48" s="36"/>
      <c r="L48" s="35">
        <f>SUMIF(L10:M47,"&gt;0")</f>
        <v>0</v>
      </c>
      <c r="M48" s="36"/>
      <c r="N48" s="35">
        <f>SUMIF(N10:O47,"&gt;0")</f>
        <v>163.20000000000002</v>
      </c>
      <c r="O48" s="36"/>
      <c r="P48" s="35">
        <f>SUMIF(P10:Q47,"&gt;0")</f>
        <v>9.86</v>
      </c>
      <c r="Q48" s="36"/>
      <c r="R48" s="35">
        <f>SUMIF(R10:S47,"&gt;0")</f>
        <v>0</v>
      </c>
      <c r="S48" s="36"/>
      <c r="T48" s="35">
        <f>SUMIF(T10:U47,"&gt;0")</f>
        <v>102</v>
      </c>
      <c r="U48" s="36"/>
      <c r="V48" s="35">
        <f>SUMIF(V10:W47,"&gt;0")</f>
        <v>0</v>
      </c>
      <c r="W48" s="36"/>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row>
    <row r="49" spans="1:51" ht="13.5" thickBot="1">
      <c r="A49" s="52"/>
      <c r="B49" s="53"/>
      <c r="C49" s="77"/>
      <c r="D49" s="78"/>
      <c r="E49" s="79"/>
      <c r="F49" s="37"/>
      <c r="G49" s="38"/>
      <c r="H49" s="37"/>
      <c r="I49" s="38"/>
      <c r="J49" s="37"/>
      <c r="K49" s="38"/>
      <c r="L49" s="37"/>
      <c r="M49" s="38"/>
      <c r="N49" s="37"/>
      <c r="O49" s="38"/>
      <c r="P49" s="37"/>
      <c r="Q49" s="38"/>
      <c r="R49" s="37"/>
      <c r="S49" s="38"/>
      <c r="T49" s="37"/>
      <c r="U49" s="38"/>
      <c r="V49" s="37"/>
      <c r="W49" s="38"/>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row>
    <row r="50" spans="1:51" ht="13.5" thickBot="1">
      <c r="A50" s="39" t="s">
        <v>31</v>
      </c>
      <c r="B50" s="40"/>
      <c r="C50" s="54" t="s">
        <v>15</v>
      </c>
      <c r="D50" s="55"/>
      <c r="E50" s="56"/>
      <c r="F50" s="80">
        <v>0.222</v>
      </c>
      <c r="G50" s="80"/>
      <c r="H50" s="80">
        <v>0.395</v>
      </c>
      <c r="I50" s="80"/>
      <c r="J50" s="80">
        <v>0.617</v>
      </c>
      <c r="K50" s="80"/>
      <c r="L50" s="73">
        <v>0.888</v>
      </c>
      <c r="M50" s="73"/>
      <c r="N50" s="73">
        <v>1.21</v>
      </c>
      <c r="O50" s="73"/>
      <c r="P50" s="73">
        <v>1.58</v>
      </c>
      <c r="Q50" s="73"/>
      <c r="R50" s="73">
        <v>2.47</v>
      </c>
      <c r="S50" s="73"/>
      <c r="T50" s="73">
        <v>3.85</v>
      </c>
      <c r="U50" s="73"/>
      <c r="V50" s="73">
        <v>4.83</v>
      </c>
      <c r="W50" s="7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row>
    <row r="51" spans="1:51" ht="13.5" thickBot="1">
      <c r="A51" s="32"/>
      <c r="B51" s="33"/>
      <c r="C51" s="47" t="s">
        <v>16</v>
      </c>
      <c r="D51" s="48"/>
      <c r="E51" s="49"/>
      <c r="F51" s="80"/>
      <c r="G51" s="80"/>
      <c r="H51" s="80"/>
      <c r="I51" s="80"/>
      <c r="J51" s="80"/>
      <c r="K51" s="80"/>
      <c r="L51" s="73"/>
      <c r="M51" s="73"/>
      <c r="N51" s="73"/>
      <c r="O51" s="73"/>
      <c r="P51" s="73"/>
      <c r="Q51" s="73"/>
      <c r="R51" s="73"/>
      <c r="S51" s="73"/>
      <c r="T51" s="73"/>
      <c r="U51" s="73"/>
      <c r="V51" s="73"/>
      <c r="W51" s="7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row>
    <row r="52" spans="1:51" ht="13.5" thickBot="1">
      <c r="A52" s="41">
        <f>SUM(F52:W53)</f>
        <v>702.02432</v>
      </c>
      <c r="B52" s="42"/>
      <c r="C52" s="54" t="s">
        <v>13</v>
      </c>
      <c r="D52" s="55"/>
      <c r="E52" s="56"/>
      <c r="F52" s="62">
        <f>F48*F50</f>
        <v>5.772</v>
      </c>
      <c r="G52" s="62"/>
      <c r="H52" s="62">
        <f>H48*H50</f>
        <v>16.116</v>
      </c>
      <c r="I52" s="62"/>
      <c r="J52" s="62">
        <f>J48*J50</f>
        <v>74.38552</v>
      </c>
      <c r="K52" s="62"/>
      <c r="L52" s="62">
        <f>L48*L50</f>
        <v>0</v>
      </c>
      <c r="M52" s="62"/>
      <c r="N52" s="62">
        <f>N48*N50</f>
        <v>197.472</v>
      </c>
      <c r="O52" s="62"/>
      <c r="P52" s="62">
        <f>P48*P50</f>
        <v>15.5788</v>
      </c>
      <c r="Q52" s="62"/>
      <c r="R52" s="62">
        <f>R48*R50</f>
        <v>0</v>
      </c>
      <c r="S52" s="62"/>
      <c r="T52" s="62">
        <f>T48*T50</f>
        <v>392.7</v>
      </c>
      <c r="U52" s="62"/>
      <c r="V52" s="62">
        <f>V48*V50</f>
        <v>0</v>
      </c>
      <c r="W52" s="62"/>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row>
    <row r="53" spans="1:51" ht="13.5" thickBot="1">
      <c r="A53" s="43"/>
      <c r="B53" s="44"/>
      <c r="C53" s="47" t="s">
        <v>12</v>
      </c>
      <c r="D53" s="48"/>
      <c r="E53" s="49"/>
      <c r="F53" s="62"/>
      <c r="G53" s="62"/>
      <c r="H53" s="62"/>
      <c r="I53" s="62"/>
      <c r="J53" s="62"/>
      <c r="K53" s="62"/>
      <c r="L53" s="62"/>
      <c r="M53" s="62"/>
      <c r="N53" s="62"/>
      <c r="O53" s="62"/>
      <c r="P53" s="62"/>
      <c r="Q53" s="62"/>
      <c r="R53" s="62"/>
      <c r="S53" s="62"/>
      <c r="T53" s="62"/>
      <c r="U53" s="62"/>
      <c r="V53" s="62"/>
      <c r="W53" s="62"/>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row>
    <row r="54" spans="1:51" ht="12.75" customHeight="1">
      <c r="A54" s="15" t="s">
        <v>29</v>
      </c>
      <c r="B54" s="127">
        <v>0.05</v>
      </c>
      <c r="C54" s="57" t="s">
        <v>17</v>
      </c>
      <c r="D54" s="87"/>
      <c r="E54" s="87"/>
      <c r="F54" s="87"/>
      <c r="G54" s="87"/>
      <c r="H54" s="87"/>
      <c r="I54" s="87"/>
      <c r="J54" s="88"/>
      <c r="K54" s="57" t="s">
        <v>20</v>
      </c>
      <c r="L54" s="58"/>
      <c r="M54" s="58"/>
      <c r="N54" s="59"/>
      <c r="O54" s="81" t="s">
        <v>21</v>
      </c>
      <c r="P54" s="58"/>
      <c r="Q54" s="58"/>
      <c r="R54" s="82"/>
      <c r="S54" s="148"/>
      <c r="T54" s="149"/>
      <c r="U54" s="149"/>
      <c r="V54" s="149"/>
      <c r="W54" s="150"/>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row>
    <row r="55" spans="1:51" ht="13.5" thickBot="1">
      <c r="A55" s="45" t="s">
        <v>30</v>
      </c>
      <c r="B55" s="46"/>
      <c r="C55" s="60" t="s">
        <v>18</v>
      </c>
      <c r="D55" s="61"/>
      <c r="E55" s="61"/>
      <c r="F55" s="61"/>
      <c r="G55" s="61" t="s">
        <v>19</v>
      </c>
      <c r="H55" s="61"/>
      <c r="I55" s="61"/>
      <c r="J55" s="86"/>
      <c r="K55" s="60" t="s">
        <v>18</v>
      </c>
      <c r="L55" s="83"/>
      <c r="M55" s="83"/>
      <c r="N55" s="83"/>
      <c r="O55" s="84" t="s">
        <v>19</v>
      </c>
      <c r="P55" s="83"/>
      <c r="Q55" s="83"/>
      <c r="R55" s="85"/>
      <c r="S55" s="151"/>
      <c r="T55" s="152"/>
      <c r="U55" s="152"/>
      <c r="V55" s="152"/>
      <c r="W55" s="15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row>
    <row r="56" spans="1:51" ht="12.75">
      <c r="A56" s="34" t="s">
        <v>12</v>
      </c>
      <c r="B56" s="26"/>
      <c r="C56" s="128"/>
      <c r="D56" s="129"/>
      <c r="E56" s="129"/>
      <c r="F56" s="130"/>
      <c r="G56" s="131"/>
      <c r="H56" s="129"/>
      <c r="I56" s="129"/>
      <c r="J56" s="132"/>
      <c r="K56" s="128"/>
      <c r="L56" s="129"/>
      <c r="M56" s="129"/>
      <c r="N56" s="130"/>
      <c r="O56" s="131"/>
      <c r="P56" s="129"/>
      <c r="Q56" s="129"/>
      <c r="R56" s="132"/>
      <c r="S56" s="151"/>
      <c r="T56" s="152"/>
      <c r="U56" s="152"/>
      <c r="V56" s="152"/>
      <c r="W56" s="15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row>
    <row r="57" spans="1:51" ht="12.75">
      <c r="A57" s="159">
        <f>A52*B54+A52</f>
        <v>737.125536</v>
      </c>
      <c r="B57" s="160"/>
      <c r="C57" s="133" t="s">
        <v>32</v>
      </c>
      <c r="D57" s="134"/>
      <c r="E57" s="134"/>
      <c r="F57" s="135"/>
      <c r="G57" s="136">
        <f ca="1">TODAY()</f>
        <v>38397</v>
      </c>
      <c r="H57" s="134"/>
      <c r="I57" s="134"/>
      <c r="J57" s="137"/>
      <c r="K57" s="138"/>
      <c r="L57" s="139"/>
      <c r="M57" s="139"/>
      <c r="N57" s="140"/>
      <c r="O57" s="141"/>
      <c r="P57" s="139"/>
      <c r="Q57" s="139"/>
      <c r="R57" s="142"/>
      <c r="S57" s="151"/>
      <c r="T57" s="152"/>
      <c r="U57" s="152"/>
      <c r="V57" s="152"/>
      <c r="W57" s="15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row>
    <row r="58" spans="1:51" ht="13.5" thickBot="1">
      <c r="A58" s="161"/>
      <c r="B58" s="162"/>
      <c r="C58" s="143"/>
      <c r="D58" s="144"/>
      <c r="E58" s="144"/>
      <c r="F58" s="145"/>
      <c r="G58" s="146"/>
      <c r="H58" s="144"/>
      <c r="I58" s="144"/>
      <c r="J58" s="147"/>
      <c r="K58" s="143"/>
      <c r="L58" s="144"/>
      <c r="M58" s="144"/>
      <c r="N58" s="145"/>
      <c r="O58" s="146"/>
      <c r="P58" s="144"/>
      <c r="Q58" s="144"/>
      <c r="R58" s="147"/>
      <c r="S58" s="154"/>
      <c r="T58" s="155"/>
      <c r="U58" s="155"/>
      <c r="V58" s="155"/>
      <c r="W58" s="156"/>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row>
  </sheetData>
  <sheetProtection password="B95D" sheet="1" objects="1" scenarios="1"/>
  <mergeCells count="463">
    <mergeCell ref="S54:W58"/>
    <mergeCell ref="AC9:AK9"/>
    <mergeCell ref="AA1:BB8"/>
    <mergeCell ref="AA9:AB9"/>
    <mergeCell ref="O54:R54"/>
    <mergeCell ref="K55:N55"/>
    <mergeCell ref="O55:R55"/>
    <mergeCell ref="G55:J55"/>
    <mergeCell ref="C54:J54"/>
    <mergeCell ref="J52:K53"/>
    <mergeCell ref="L52:M53"/>
    <mergeCell ref="N52:O53"/>
    <mergeCell ref="P52:Q53"/>
    <mergeCell ref="R52:S53"/>
    <mergeCell ref="T52:U53"/>
    <mergeCell ref="V52:W53"/>
    <mergeCell ref="F50:G51"/>
    <mergeCell ref="F52:G53"/>
    <mergeCell ref="H50:I51"/>
    <mergeCell ref="J50:K51"/>
    <mergeCell ref="L50:M51"/>
    <mergeCell ref="N50:O51"/>
    <mergeCell ref="P50:Q51"/>
    <mergeCell ref="D7:E8"/>
    <mergeCell ref="R50:S51"/>
    <mergeCell ref="T50:U51"/>
    <mergeCell ref="W8:W9"/>
    <mergeCell ref="C48:E49"/>
    <mergeCell ref="C50:E50"/>
    <mergeCell ref="C51:E51"/>
    <mergeCell ref="L48:M49"/>
    <mergeCell ref="V50:W51"/>
    <mergeCell ref="S8:S9"/>
    <mergeCell ref="T8:T9"/>
    <mergeCell ref="U8:U9"/>
    <mergeCell ref="N8:N9"/>
    <mergeCell ref="O8:O9"/>
    <mergeCell ref="P8:P9"/>
    <mergeCell ref="Q8:Q9"/>
    <mergeCell ref="R8:R9"/>
    <mergeCell ref="V8:V9"/>
    <mergeCell ref="F7:W7"/>
    <mergeCell ref="F8:F9"/>
    <mergeCell ref="G8:G9"/>
    <mergeCell ref="H8:H9"/>
    <mergeCell ref="I8:I9"/>
    <mergeCell ref="J8:J9"/>
    <mergeCell ref="K8:K9"/>
    <mergeCell ref="L8:L9"/>
    <mergeCell ref="M8:M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J10:K10"/>
    <mergeCell ref="L10:M10"/>
    <mergeCell ref="J14:K14"/>
    <mergeCell ref="J15:K15"/>
    <mergeCell ref="J16:K16"/>
    <mergeCell ref="J17:K17"/>
    <mergeCell ref="J18:K18"/>
    <mergeCell ref="J19:K19"/>
    <mergeCell ref="N10:O10"/>
    <mergeCell ref="P10:Q10"/>
    <mergeCell ref="R10:S10"/>
    <mergeCell ref="T10:U10"/>
    <mergeCell ref="V10:W10"/>
    <mergeCell ref="J11:K11"/>
    <mergeCell ref="J12:K12"/>
    <mergeCell ref="J13:K13"/>
    <mergeCell ref="L11:M11"/>
    <mergeCell ref="L12:M12"/>
    <mergeCell ref="L13:M13"/>
    <mergeCell ref="R11:S11"/>
    <mergeCell ref="R12:S12"/>
    <mergeCell ref="R13:S13"/>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N11:O11"/>
    <mergeCell ref="N12:O12"/>
    <mergeCell ref="N13:O13"/>
    <mergeCell ref="N14:O14"/>
    <mergeCell ref="N15:O15"/>
    <mergeCell ref="N16:O16"/>
    <mergeCell ref="N17:O17"/>
    <mergeCell ref="N18:O18"/>
    <mergeCell ref="N19:O19"/>
    <mergeCell ref="N20:O20"/>
    <mergeCell ref="N21:O21"/>
    <mergeCell ref="N22:O22"/>
    <mergeCell ref="N23:O23"/>
    <mergeCell ref="N24:O24"/>
    <mergeCell ref="N25:O25"/>
    <mergeCell ref="N26:O26"/>
    <mergeCell ref="N27:O27"/>
    <mergeCell ref="N28:O28"/>
    <mergeCell ref="N29:O29"/>
    <mergeCell ref="N30:O30"/>
    <mergeCell ref="N31:O31"/>
    <mergeCell ref="N32:O32"/>
    <mergeCell ref="N33:O33"/>
    <mergeCell ref="N34:O34"/>
    <mergeCell ref="N35:O35"/>
    <mergeCell ref="N36:O36"/>
    <mergeCell ref="N37:O37"/>
    <mergeCell ref="N38:O38"/>
    <mergeCell ref="N39:O39"/>
    <mergeCell ref="N40:O40"/>
    <mergeCell ref="N41:O41"/>
    <mergeCell ref="N42:O42"/>
    <mergeCell ref="N43:O43"/>
    <mergeCell ref="N44:O44"/>
    <mergeCell ref="N45:O45"/>
    <mergeCell ref="N46:O46"/>
    <mergeCell ref="N47:O47"/>
    <mergeCell ref="P11:Q11"/>
    <mergeCell ref="P12:Q12"/>
    <mergeCell ref="P13:Q13"/>
    <mergeCell ref="P14:Q14"/>
    <mergeCell ref="P15:Q15"/>
    <mergeCell ref="P16:Q16"/>
    <mergeCell ref="P17:Q17"/>
    <mergeCell ref="P18:Q18"/>
    <mergeCell ref="P19:Q19"/>
    <mergeCell ref="P20:Q20"/>
    <mergeCell ref="P21:Q21"/>
    <mergeCell ref="P22:Q22"/>
    <mergeCell ref="P23:Q23"/>
    <mergeCell ref="P24:Q24"/>
    <mergeCell ref="P25:Q25"/>
    <mergeCell ref="P26:Q26"/>
    <mergeCell ref="P27:Q27"/>
    <mergeCell ref="P28:Q28"/>
    <mergeCell ref="P29:Q29"/>
    <mergeCell ref="P30:Q30"/>
    <mergeCell ref="P31:Q31"/>
    <mergeCell ref="P32:Q32"/>
    <mergeCell ref="P33:Q33"/>
    <mergeCell ref="P34:Q34"/>
    <mergeCell ref="P35:Q35"/>
    <mergeCell ref="P36:Q36"/>
    <mergeCell ref="P37:Q37"/>
    <mergeCell ref="P38:Q38"/>
    <mergeCell ref="P39:Q39"/>
    <mergeCell ref="P40:Q40"/>
    <mergeCell ref="P41:Q41"/>
    <mergeCell ref="P42:Q42"/>
    <mergeCell ref="P43:Q43"/>
    <mergeCell ref="P44:Q44"/>
    <mergeCell ref="P45:Q45"/>
    <mergeCell ref="P46:Q46"/>
    <mergeCell ref="P47:Q47"/>
    <mergeCell ref="R14:S14"/>
    <mergeCell ref="R15:S15"/>
    <mergeCell ref="R16:S16"/>
    <mergeCell ref="R17:S17"/>
    <mergeCell ref="R18:S18"/>
    <mergeCell ref="R19:S19"/>
    <mergeCell ref="R20:S20"/>
    <mergeCell ref="R21:S21"/>
    <mergeCell ref="R22:S22"/>
    <mergeCell ref="R23:S23"/>
    <mergeCell ref="R24:S24"/>
    <mergeCell ref="R25:S25"/>
    <mergeCell ref="R26:S26"/>
    <mergeCell ref="R27:S27"/>
    <mergeCell ref="R28:S28"/>
    <mergeCell ref="R29:S29"/>
    <mergeCell ref="R30:S30"/>
    <mergeCell ref="R31:S31"/>
    <mergeCell ref="R32:S32"/>
    <mergeCell ref="R33:S33"/>
    <mergeCell ref="R34:S34"/>
    <mergeCell ref="R35:S35"/>
    <mergeCell ref="R36:S36"/>
    <mergeCell ref="R37:S37"/>
    <mergeCell ref="R38:S38"/>
    <mergeCell ref="R39:S39"/>
    <mergeCell ref="R40:S40"/>
    <mergeCell ref="R41:S41"/>
    <mergeCell ref="R42:S42"/>
    <mergeCell ref="R43:S43"/>
    <mergeCell ref="R44:S44"/>
    <mergeCell ref="R45:S45"/>
    <mergeCell ref="R46:S46"/>
    <mergeCell ref="R47:S47"/>
    <mergeCell ref="T11:U11"/>
    <mergeCell ref="T12:U12"/>
    <mergeCell ref="T13:U13"/>
    <mergeCell ref="T14:U14"/>
    <mergeCell ref="T15:U15"/>
    <mergeCell ref="T16:U16"/>
    <mergeCell ref="T17:U17"/>
    <mergeCell ref="T18:U18"/>
    <mergeCell ref="T19:U19"/>
    <mergeCell ref="T20:U20"/>
    <mergeCell ref="T21:U21"/>
    <mergeCell ref="T22:U22"/>
    <mergeCell ref="T23:U23"/>
    <mergeCell ref="T24:U24"/>
    <mergeCell ref="T25:U25"/>
    <mergeCell ref="T26:U26"/>
    <mergeCell ref="T27:U27"/>
    <mergeCell ref="T28:U28"/>
    <mergeCell ref="T29:U29"/>
    <mergeCell ref="T30:U30"/>
    <mergeCell ref="T31:U31"/>
    <mergeCell ref="T32:U32"/>
    <mergeCell ref="T33:U33"/>
    <mergeCell ref="T34:U34"/>
    <mergeCell ref="T35:U35"/>
    <mergeCell ref="T36:U36"/>
    <mergeCell ref="T37:U37"/>
    <mergeCell ref="T38:U38"/>
    <mergeCell ref="T39:U39"/>
    <mergeCell ref="T40:U40"/>
    <mergeCell ref="T41:U41"/>
    <mergeCell ref="T42:U42"/>
    <mergeCell ref="T43:U43"/>
    <mergeCell ref="T44:U44"/>
    <mergeCell ref="T45:U45"/>
    <mergeCell ref="T46:U46"/>
    <mergeCell ref="T47:U47"/>
    <mergeCell ref="V11:W11"/>
    <mergeCell ref="V12:W12"/>
    <mergeCell ref="V13:W13"/>
    <mergeCell ref="V14:W14"/>
    <mergeCell ref="V15:W15"/>
    <mergeCell ref="V16:W16"/>
    <mergeCell ref="V17:W17"/>
    <mergeCell ref="V18:W18"/>
    <mergeCell ref="V19:W19"/>
    <mergeCell ref="V20:W20"/>
    <mergeCell ref="V21:W21"/>
    <mergeCell ref="V22:W22"/>
    <mergeCell ref="V23:W23"/>
    <mergeCell ref="V24:W24"/>
    <mergeCell ref="V25:W25"/>
    <mergeCell ref="V26:W26"/>
    <mergeCell ref="V27:W27"/>
    <mergeCell ref="V28:W28"/>
    <mergeCell ref="V29:W29"/>
    <mergeCell ref="V30:W30"/>
    <mergeCell ref="V31:W31"/>
    <mergeCell ref="V32:W32"/>
    <mergeCell ref="V33:W33"/>
    <mergeCell ref="V34:W34"/>
    <mergeCell ref="V35:W35"/>
    <mergeCell ref="V36:W36"/>
    <mergeCell ref="V37:W37"/>
    <mergeCell ref="V38:W38"/>
    <mergeCell ref="V39:W39"/>
    <mergeCell ref="V46:W46"/>
    <mergeCell ref="V47:W47"/>
    <mergeCell ref="V40:W40"/>
    <mergeCell ref="V41:W41"/>
    <mergeCell ref="V42:W42"/>
    <mergeCell ref="V43:W43"/>
    <mergeCell ref="A55:B55"/>
    <mergeCell ref="F48:G49"/>
    <mergeCell ref="H48:I49"/>
    <mergeCell ref="J48:K49"/>
    <mergeCell ref="C53:E53"/>
    <mergeCell ref="A48:B49"/>
    <mergeCell ref="C52:E52"/>
    <mergeCell ref="K54:N54"/>
    <mergeCell ref="C55:F55"/>
    <mergeCell ref="H52:I53"/>
    <mergeCell ref="V48:W49"/>
    <mergeCell ref="A50:B51"/>
    <mergeCell ref="A52:B53"/>
    <mergeCell ref="H5:Q6"/>
    <mergeCell ref="N48:O49"/>
    <mergeCell ref="P48:Q49"/>
    <mergeCell ref="R48:S49"/>
    <mergeCell ref="T48:U49"/>
    <mergeCell ref="V44:W44"/>
    <mergeCell ref="V45:W45"/>
    <mergeCell ref="A56:B56"/>
    <mergeCell ref="A57:B58"/>
    <mergeCell ref="C57:F57"/>
    <mergeCell ref="G57:J57"/>
    <mergeCell ref="H3:Q4"/>
    <mergeCell ref="L1:Q2"/>
    <mergeCell ref="R1:U1"/>
    <mergeCell ref="R2:U2"/>
    <mergeCell ref="F2:K2"/>
    <mergeCell ref="V1:W1"/>
    <mergeCell ref="V2:W2"/>
    <mergeCell ref="R3:U3"/>
    <mergeCell ref="R4:U6"/>
    <mergeCell ref="V3:W3"/>
    <mergeCell ref="V4:W6"/>
  </mergeCells>
  <conditionalFormatting sqref="F48:W49">
    <cfRule type="cellIs" priority="1" dxfId="0" operator="lessThan" stopIfTrue="1">
      <formula>0</formula>
    </cfRule>
  </conditionalFormatting>
  <hyperlinks>
    <hyperlink ref="AC9" r:id="rId1" display="www.chaos-wusel.de"/>
  </hyperlinks>
  <printOptions/>
  <pageMargins left="0.5905511811023623" right="0.3937007874015748" top="0.7874015748031497" bottom="0.5905511811023623" header="0.5118110236220472" footer="0.511811023622047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bt0202a23</dc:creator>
  <cp:keywords/>
  <dc:description/>
  <cp:lastModifiedBy>Riccardo Zschau</cp:lastModifiedBy>
  <cp:lastPrinted>2005-02-14T21:15:18Z</cp:lastPrinted>
  <dcterms:created xsi:type="dcterms:W3CDTF">2003-06-02T11:04:53Z</dcterms:created>
  <dcterms:modified xsi:type="dcterms:W3CDTF">2005-02-14T21:52:27Z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