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<sst xmlns="http://schemas.openxmlformats.org/spreadsheetml/2006/main" count="40" uniqueCount="30">
  <si>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Strassentrassierung</t>
  </si>
  <si>
    <t>Gerade</t>
  </si>
  <si>
    <t>Kreisbogen</t>
  </si>
  <si>
    <t>R</t>
  </si>
  <si>
    <t>α</t>
  </si>
  <si>
    <t>T</t>
  </si>
  <si>
    <t>Klotoide</t>
  </si>
  <si>
    <t>A</t>
  </si>
  <si>
    <t>L</t>
  </si>
  <si>
    <t>B</t>
  </si>
  <si>
    <t>R∞</t>
  </si>
  <si>
    <t xml:space="preserve">T=R*tan(α/2)
</t>
  </si>
  <si>
    <t>2*π*R*α
360</t>
  </si>
  <si>
    <t>L=A²/R</t>
  </si>
  <si>
    <t>Bauanfang</t>
  </si>
  <si>
    <t>Stationen</t>
  </si>
  <si>
    <t>Länge</t>
  </si>
  <si>
    <t>Bauende</t>
  </si>
  <si>
    <t>Bauvorhaben</t>
  </si>
  <si>
    <t>links</t>
  </si>
  <si>
    <t>Aufgestellt:</t>
  </si>
  <si>
    <t>Trassenlänge</t>
  </si>
  <si>
    <t>m</t>
  </si>
  <si>
    <t>°</t>
  </si>
  <si>
    <t>Berechnung von α</t>
  </si>
  <si>
    <t>Kröpelin</t>
  </si>
  <si>
    <t>Anmerkung:</t>
  </si>
  <si>
    <t xml:space="preserve">Unter links bitte L oder l eingeben, wenn es sich um einen linken Kreisbogen oder um eine linke Klotoide handelt. 
Alle Eingaben sind in m oder ° vorzunehmen.  
Bedeutung:
G   = gerade
RK = rechte Klotoide
LK  = linke Klotoide
RB = rechter Kreisbogen
LB  = linker Kreisbogen                                                                                                                                                                                                       </t>
  </si>
  <si>
    <t>Da Programmierer auch nicht von Luft und Liebe allein leben können, bitte ich bei gefallen oder häufiger Verwendung der Tabelle, um eine angemessene Zuwendung.
Riccardo Zschau
BL: 13050000
KN: 1520020143</t>
  </si>
  <si>
    <t>Bei Hinweisen, Anregungen u.s.w. E-Mail an
riccardoz@web.de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</si>
</sst>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\+000.00"/>
    <numFmt numFmtId="177" formatCode="0.000"/>
    <numFmt numFmtId="178" formatCode="0,000.00"/>
    <numFmt numFmtId="179" formatCode="\ \.\ \ \ ."/>
    <numFmt numFmtId="180" formatCode="\ \.\ \ \ .00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u val="single"/>
      <sz val="8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177" fontId="0" fillId="0" borderId="19" xfId="0" applyNumberFormat="1" applyBorder="1" applyAlignment="1" applyProtection="1">
      <alignment/>
      <protection locked="0"/>
    </xf>
    <xf numFmtId="177" fontId="0" fillId="0" borderId="20" xfId="0" applyNumberFormat="1" applyBorder="1" applyAlignment="1" applyProtection="1">
      <alignment/>
      <protection locked="0"/>
    </xf>
    <xf numFmtId="177" fontId="0" fillId="0" borderId="15" xfId="0" applyNumberFormat="1" applyBorder="1" applyAlignment="1" applyProtection="1">
      <alignment/>
      <protection locked="0"/>
    </xf>
    <xf numFmtId="177" fontId="0" fillId="0" borderId="16" xfId="0" applyNumberFormat="1" applyBorder="1" applyAlignment="1" applyProtection="1">
      <alignment/>
      <protection locked="0"/>
    </xf>
    <xf numFmtId="177" fontId="0" fillId="0" borderId="21" xfId="0" applyNumberFormat="1" applyBorder="1" applyAlignment="1" applyProtection="1">
      <alignment/>
      <protection locked="0"/>
    </xf>
    <xf numFmtId="177" fontId="0" fillId="0" borderId="22" xfId="0" applyNumberFormat="1" applyBorder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/>
      <protection locked="0"/>
    </xf>
    <xf numFmtId="177" fontId="0" fillId="0" borderId="34" xfId="0" applyNumberFormat="1" applyBorder="1" applyAlignment="1" applyProtection="1">
      <alignment/>
      <protection locked="0"/>
    </xf>
    <xf numFmtId="177" fontId="0" fillId="0" borderId="35" xfId="0" applyNumberFormat="1" applyBorder="1" applyAlignment="1" applyProtection="1">
      <alignment/>
      <protection locked="0"/>
    </xf>
    <xf numFmtId="177" fontId="0" fillId="0" borderId="36" xfId="0" applyNumberForma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2" fontId="0" fillId="0" borderId="35" xfId="0" applyNumberFormat="1" applyBorder="1" applyAlignment="1" applyProtection="1">
      <alignment/>
      <protection hidden="1"/>
    </xf>
    <xf numFmtId="2" fontId="0" fillId="0" borderId="40" xfId="0" applyNumberFormat="1" applyBorder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41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2" fontId="0" fillId="0" borderId="42" xfId="0" applyNumberFormat="1" applyBorder="1" applyAlignment="1" applyProtection="1">
      <alignment/>
      <protection hidden="1"/>
    </xf>
    <xf numFmtId="177" fontId="0" fillId="0" borderId="0" xfId="0" applyNumberFormat="1" applyAlignment="1">
      <alignment/>
    </xf>
    <xf numFmtId="177" fontId="0" fillId="0" borderId="9" xfId="0" applyNumberFormat="1" applyBorder="1" applyAlignment="1">
      <alignment horizontal="center"/>
    </xf>
    <xf numFmtId="176" fontId="0" fillId="0" borderId="8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43" xfId="0" applyNumberFormat="1" applyBorder="1" applyAlignment="1" applyProtection="1">
      <alignment horizontal="center"/>
      <protection hidden="1"/>
    </xf>
    <xf numFmtId="2" fontId="0" fillId="0" borderId="43" xfId="0" applyNumberFormat="1" applyBorder="1" applyAlignment="1" applyProtection="1">
      <alignment/>
      <protection hidden="1"/>
    </xf>
    <xf numFmtId="176" fontId="0" fillId="0" borderId="44" xfId="0" applyNumberFormat="1" applyBorder="1" applyAlignment="1" applyProtection="1">
      <alignment/>
      <protection hidden="1"/>
    </xf>
    <xf numFmtId="2" fontId="0" fillId="0" borderId="45" xfId="0" applyNumberFormat="1" applyBorder="1" applyAlignment="1" applyProtection="1">
      <alignment/>
      <protection hidden="1"/>
    </xf>
    <xf numFmtId="176" fontId="0" fillId="0" borderId="46" xfId="0" applyNumberFormat="1" applyBorder="1" applyAlignment="1" applyProtection="1">
      <alignment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2" fontId="0" fillId="0" borderId="47" xfId="0" applyNumberFormat="1" applyBorder="1" applyAlignment="1" applyProtection="1">
      <alignment/>
      <protection hidden="1"/>
    </xf>
    <xf numFmtId="176" fontId="0" fillId="0" borderId="48" xfId="0" applyNumberForma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177" fontId="0" fillId="0" borderId="33" xfId="0" applyNumberFormat="1" applyBorder="1" applyAlignment="1" applyProtection="1">
      <alignment/>
      <protection hidden="1"/>
    </xf>
    <xf numFmtId="177" fontId="0" fillId="0" borderId="17" xfId="0" applyNumberFormat="1" applyBorder="1" applyAlignment="1" applyProtection="1">
      <alignment/>
      <protection hidden="1"/>
    </xf>
    <xf numFmtId="177" fontId="0" fillId="0" borderId="5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2" fontId="0" fillId="0" borderId="36" xfId="0" applyNumberFormat="1" applyBorder="1" applyAlignment="1" applyProtection="1">
      <alignment/>
      <protection locked="0"/>
    </xf>
    <xf numFmtId="2" fontId="0" fillId="0" borderId="51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9" xfId="0" applyBorder="1" applyAlignment="1">
      <alignment horizontal="center"/>
    </xf>
    <xf numFmtId="0" fontId="0" fillId="0" borderId="54" xfId="0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7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7" xfId="0" applyFont="1" applyBorder="1" applyAlignment="1" applyProtection="1">
      <alignment/>
      <protection locked="0"/>
    </xf>
    <xf numFmtId="0" fontId="0" fillId="0" borderId="58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RowColHeaders="0" tabSelected="1" workbookViewId="0" topLeftCell="A1">
      <pane ySplit="9" topLeftCell="BM10" activePane="bottomLeft" state="frozen"/>
      <selection pane="topLeft" activeCell="A1" sqref="A1"/>
      <selection pane="bottomLeft" activeCell="S44" sqref="S44"/>
    </sheetView>
  </sheetViews>
  <sheetFormatPr defaultColWidth="11.421875" defaultRowHeight="12.75"/>
  <cols>
    <col min="1" max="1" width="3.8515625" style="1" customWidth="1"/>
    <col min="2" max="9" width="7.7109375" style="0" customWidth="1"/>
    <col min="10" max="10" width="3.7109375" style="1" customWidth="1"/>
    <col min="14" max="15" width="7.7109375" style="0" customWidth="1"/>
    <col min="16" max="16" width="7.7109375" style="61" customWidth="1"/>
    <col min="17" max="17" width="3.8515625" style="0" customWidth="1"/>
  </cols>
  <sheetData>
    <row r="1" spans="1:21" ht="21.75" thickBot="1" thickTop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N1" s="112" t="s">
        <v>29</v>
      </c>
      <c r="O1" s="112"/>
      <c r="P1" s="112"/>
      <c r="R1" s="88" t="s">
        <v>28</v>
      </c>
      <c r="S1" s="89"/>
      <c r="T1" s="89"/>
      <c r="U1" s="89"/>
    </row>
    <row r="2" spans="1:21" ht="14.25" customHeight="1" thickBot="1" thickTop="1">
      <c r="A2" s="103" t="s">
        <v>18</v>
      </c>
      <c r="B2" s="104"/>
      <c r="C2" s="105"/>
      <c r="D2" s="109"/>
      <c r="E2" s="110"/>
      <c r="F2" s="110"/>
      <c r="G2" s="110"/>
      <c r="H2" s="110"/>
      <c r="I2" s="111"/>
      <c r="J2" s="33"/>
      <c r="K2" s="2"/>
      <c r="L2" s="11"/>
      <c r="N2" s="112"/>
      <c r="O2" s="112"/>
      <c r="P2" s="112"/>
      <c r="R2" s="89"/>
      <c r="S2" s="89"/>
      <c r="T2" s="89"/>
      <c r="U2" s="89"/>
    </row>
    <row r="3" spans="1:21" ht="14.25" thickBot="1" thickTop="1">
      <c r="A3" s="106"/>
      <c r="B3" s="107"/>
      <c r="C3" s="108"/>
      <c r="D3" s="109"/>
      <c r="E3" s="110"/>
      <c r="F3" s="110"/>
      <c r="G3" s="110"/>
      <c r="H3" s="110"/>
      <c r="I3" s="111"/>
      <c r="J3" s="33"/>
      <c r="K3" s="2"/>
      <c r="L3" s="12" t="s">
        <v>15</v>
      </c>
      <c r="N3" s="112"/>
      <c r="O3" s="112"/>
      <c r="P3" s="112"/>
      <c r="R3" s="89"/>
      <c r="S3" s="89"/>
      <c r="T3" s="89"/>
      <c r="U3" s="89"/>
    </row>
    <row r="4" spans="1:21" ht="14.25" thickBot="1" thickTop="1">
      <c r="A4" s="40"/>
      <c r="B4" s="2"/>
      <c r="C4" s="2"/>
      <c r="D4" s="2"/>
      <c r="E4" s="2"/>
      <c r="F4" s="2"/>
      <c r="G4" s="2"/>
      <c r="H4" s="2"/>
      <c r="I4" s="2"/>
      <c r="J4" s="7"/>
      <c r="K4" s="13" t="s">
        <v>14</v>
      </c>
      <c r="L4" s="21">
        <v>520</v>
      </c>
      <c r="N4" s="112"/>
      <c r="O4" s="112"/>
      <c r="P4" s="112"/>
      <c r="R4" s="89"/>
      <c r="S4" s="89"/>
      <c r="T4" s="89"/>
      <c r="U4" s="89"/>
    </row>
    <row r="5" spans="1:21" ht="13.5" thickBot="1">
      <c r="A5" s="41"/>
      <c r="B5" s="14" t="s">
        <v>1</v>
      </c>
      <c r="C5" s="96" t="s">
        <v>2</v>
      </c>
      <c r="D5" s="96"/>
      <c r="E5" s="96"/>
      <c r="F5" s="96"/>
      <c r="G5" s="96" t="s">
        <v>6</v>
      </c>
      <c r="H5" s="96"/>
      <c r="I5" s="96"/>
      <c r="J5" s="33"/>
      <c r="K5" s="79"/>
      <c r="L5" s="80"/>
      <c r="N5" s="112"/>
      <c r="O5" s="112"/>
      <c r="P5" s="112"/>
      <c r="R5" s="89"/>
      <c r="S5" s="89"/>
      <c r="T5" s="89"/>
      <c r="U5" s="89"/>
    </row>
    <row r="6" spans="1:21" ht="21" customHeight="1">
      <c r="A6" s="41"/>
      <c r="B6" s="7"/>
      <c r="C6" s="4"/>
      <c r="D6" s="8"/>
      <c r="E6" s="9" t="s">
        <v>11</v>
      </c>
      <c r="F6" s="35" t="s">
        <v>12</v>
      </c>
      <c r="G6" s="36"/>
      <c r="H6" s="37"/>
      <c r="I6" s="39" t="s">
        <v>13</v>
      </c>
      <c r="J6" s="81"/>
      <c r="K6" s="79"/>
      <c r="L6" s="80"/>
      <c r="R6" s="89"/>
      <c r="S6" s="89"/>
      <c r="T6" s="89"/>
      <c r="U6" s="89"/>
    </row>
    <row r="7" spans="1:12" ht="4.5" customHeight="1" thickBot="1">
      <c r="A7" s="41"/>
      <c r="B7" s="7"/>
      <c r="C7" s="4"/>
      <c r="D7" s="8"/>
      <c r="E7" s="37"/>
      <c r="F7" s="39"/>
      <c r="G7" s="36"/>
      <c r="H7" s="37"/>
      <c r="I7" s="38"/>
      <c r="J7" s="4"/>
      <c r="K7" s="2"/>
      <c r="L7" s="10"/>
    </row>
    <row r="8" spans="1:18" ht="13.5" thickBot="1">
      <c r="A8" s="32" t="s">
        <v>19</v>
      </c>
      <c r="B8" s="14" t="s">
        <v>10</v>
      </c>
      <c r="C8" s="15" t="s">
        <v>3</v>
      </c>
      <c r="D8" s="16" t="s">
        <v>4</v>
      </c>
      <c r="E8" s="16" t="s">
        <v>5</v>
      </c>
      <c r="F8" s="17" t="s">
        <v>9</v>
      </c>
      <c r="G8" s="18" t="s">
        <v>3</v>
      </c>
      <c r="H8" s="16" t="s">
        <v>7</v>
      </c>
      <c r="I8" s="17" t="s">
        <v>8</v>
      </c>
      <c r="J8" s="15"/>
      <c r="K8" s="19" t="s">
        <v>16</v>
      </c>
      <c r="L8" s="20"/>
      <c r="N8" s="85" t="s">
        <v>24</v>
      </c>
      <c r="O8" s="86"/>
      <c r="P8" s="87"/>
      <c r="R8" s="84" t="s">
        <v>26</v>
      </c>
    </row>
    <row r="9" spans="1:16" ht="13.5" thickBot="1">
      <c r="A9" s="52" t="s">
        <v>8</v>
      </c>
      <c r="B9" s="53" t="s">
        <v>22</v>
      </c>
      <c r="C9" s="53" t="s">
        <v>22</v>
      </c>
      <c r="D9" s="53" t="s">
        <v>23</v>
      </c>
      <c r="E9" s="97" t="s">
        <v>22</v>
      </c>
      <c r="F9" s="99"/>
      <c r="G9" s="97" t="s">
        <v>22</v>
      </c>
      <c r="H9" s="98"/>
      <c r="I9" s="99"/>
      <c r="J9" s="53"/>
      <c r="K9" s="53" t="s">
        <v>22</v>
      </c>
      <c r="L9" s="54"/>
      <c r="N9" s="18" t="s">
        <v>9</v>
      </c>
      <c r="O9" s="17" t="s">
        <v>3</v>
      </c>
      <c r="P9" s="62" t="s">
        <v>4</v>
      </c>
    </row>
    <row r="10" spans="1:21" ht="13.5" thickTop="1">
      <c r="A10" s="46"/>
      <c r="B10" s="47">
        <v>50</v>
      </c>
      <c r="C10" s="48"/>
      <c r="D10" s="49"/>
      <c r="E10" s="55">
        <f>IF(AND(C10="",D10=""),"",IF(OR(C10="",D10=""),"",C10*TAN((D10/2)*PI()/180)))</f>
      </c>
      <c r="F10" s="56">
        <f>IF(AND(C10="",D10=""),"",IF(OR(C10="",D10=""),"",2*PI()*C10*D10/360))</f>
      </c>
      <c r="G10" s="50"/>
      <c r="H10" s="51"/>
      <c r="I10" s="56">
        <f>IF(AND(G10="",H10=""),"",IF(OR(G10="",H10=""),"",H10^2/G10))</f>
      </c>
      <c r="J10" s="65" t="str">
        <f>IF(AND(OR(A10="L",A10="l"),B10&gt;0),"!",IF(AND(A10="",B10&gt;0),"G",IF(AND(OR(A10="L",A10="l"),C10&gt;0),"LB",IF(AND(A10="",C10&gt;0),"RB",IF(AND(OR(A10="L",A10="l"),G10&gt;0),"LK",IF(AND(A10="",G10&gt;0),"RK",""))))))</f>
        <v>G</v>
      </c>
      <c r="K10" s="66">
        <f>IF(AND(B10&gt;0,F10="",I10=""),B10,IF(AND(F10&gt;0,B10="",I10=""),F10,IF(AND(I10&gt;0,B10="",F10=""),I10,IF(AND(B10="",F10="",I10=""),"","nur 1 Strecke"))))</f>
        <v>50</v>
      </c>
      <c r="L10" s="67">
        <f>IF(AND(L4="",K10=""),"",IF(OR(L4="",K10=""),"",K10+L4))</f>
        <v>570</v>
      </c>
      <c r="N10" s="82"/>
      <c r="O10" s="73"/>
      <c r="P10" s="76">
        <f>IF(N10="","",(N10*360)/(2*PI()*O10))</f>
      </c>
      <c r="R10" s="88" t="s">
        <v>27</v>
      </c>
      <c r="S10" s="88"/>
      <c r="T10" s="88"/>
      <c r="U10" s="88"/>
    </row>
    <row r="11" spans="1:21" ht="12.75">
      <c r="A11" s="42"/>
      <c r="B11" s="24"/>
      <c r="C11" s="26"/>
      <c r="D11" s="28"/>
      <c r="E11" s="57">
        <f aca="true" t="shared" si="0" ref="E11:E50">IF(AND(C11="",D11=""),"",IF(OR(C11="",D11=""),"",C11*TAN((D11/2)*PI()/180)))</f>
      </c>
      <c r="F11" s="58">
        <f aca="true" t="shared" si="1" ref="F11:F50">IF(AND(C11="",D11=""),"",IF(OR(C11="",D11=""),"",2*PI()*C11*D11/360))</f>
      </c>
      <c r="G11" s="30">
        <v>100</v>
      </c>
      <c r="H11" s="22">
        <v>100</v>
      </c>
      <c r="I11" s="58">
        <f aca="true" t="shared" si="2" ref="I11:I50">IF(AND(G11="",H11=""),"",IF(OR(G11="",H11=""),"",H11^2/G11))</f>
        <v>100</v>
      </c>
      <c r="J11" s="65" t="str">
        <f aca="true" t="shared" si="3" ref="J11:J50">IF(AND(OR(A11="L",A11="l"),B11&gt;0),"!",IF(AND(A11="",B11&gt;0),"G",IF(AND(OR(A11="L",A11="l"),C11&gt;0),"LB",IF(AND(A11="",C11&gt;0),"RB",IF(AND(OR(A11="L",A11="l"),G11&gt;0),"LK",IF(AND(A11="",G11&gt;0),"RK",""))))))</f>
        <v>RK</v>
      </c>
      <c r="K11" s="68">
        <f aca="true" t="shared" si="4" ref="K11:K50">IF(AND(B11&gt;0,F11="",I11=""),B11,IF(AND(F11&gt;0,B11="",I11=""),F11,IF(AND(I11&gt;0,B11="",F11=""),I11,IF(AND(B11="",F11="",I11=""),"","nur 1 Strecke"))))</f>
        <v>100</v>
      </c>
      <c r="L11" s="69">
        <f aca="true" t="shared" si="5" ref="L11:L50">IF(AND(L10="",K11=""),"",IF(OR(L10="",K11=""),"",K11+L10))</f>
        <v>670</v>
      </c>
      <c r="N11" s="82"/>
      <c r="O11" s="74"/>
      <c r="P11" s="77">
        <f aca="true" t="shared" si="6" ref="P11:P50">IF(N11="","",(N11*360)/(2*PI()*O11))</f>
      </c>
      <c r="R11" s="88"/>
      <c r="S11" s="88"/>
      <c r="T11" s="88"/>
      <c r="U11" s="88"/>
    </row>
    <row r="12" spans="1:21" ht="12.75">
      <c r="A12" s="42" t="s">
        <v>8</v>
      </c>
      <c r="B12" s="24"/>
      <c r="C12" s="26">
        <v>100</v>
      </c>
      <c r="D12" s="28">
        <v>69.998</v>
      </c>
      <c r="E12" s="57">
        <f t="shared" si="0"/>
        <v>70.01815280498538</v>
      </c>
      <c r="F12" s="58">
        <f t="shared" si="1"/>
        <v>122.16955698109909</v>
      </c>
      <c r="G12" s="30"/>
      <c r="H12" s="22"/>
      <c r="I12" s="58">
        <f t="shared" si="2"/>
      </c>
      <c r="J12" s="65" t="str">
        <f t="shared" si="3"/>
        <v>LB</v>
      </c>
      <c r="K12" s="68">
        <f t="shared" si="4"/>
        <v>122.16955698109909</v>
      </c>
      <c r="L12" s="69">
        <f t="shared" si="5"/>
        <v>792.169556981099</v>
      </c>
      <c r="N12" s="82">
        <v>122.17</v>
      </c>
      <c r="O12" s="74">
        <v>100</v>
      </c>
      <c r="P12" s="77">
        <f t="shared" si="6"/>
        <v>69.99825383113267</v>
      </c>
      <c r="R12" s="88"/>
      <c r="S12" s="88"/>
      <c r="T12" s="88"/>
      <c r="U12" s="88"/>
    </row>
    <row r="13" spans="1:21" ht="12.75">
      <c r="A13" s="42"/>
      <c r="B13" s="24"/>
      <c r="C13" s="26"/>
      <c r="D13" s="28"/>
      <c r="E13" s="57">
        <f t="shared" si="0"/>
      </c>
      <c r="F13" s="58">
        <f t="shared" si="1"/>
      </c>
      <c r="G13" s="30"/>
      <c r="H13" s="22"/>
      <c r="I13" s="58">
        <f t="shared" si="2"/>
      </c>
      <c r="J13" s="65">
        <f t="shared" si="3"/>
      </c>
      <c r="K13" s="68">
        <f t="shared" si="4"/>
      </c>
      <c r="L13" s="69">
        <f t="shared" si="5"/>
      </c>
      <c r="N13" s="82"/>
      <c r="O13" s="74"/>
      <c r="P13" s="77">
        <f t="shared" si="6"/>
      </c>
      <c r="R13" s="88"/>
      <c r="S13" s="88"/>
      <c r="T13" s="88"/>
      <c r="U13" s="88"/>
    </row>
    <row r="14" spans="1:21" ht="12.75">
      <c r="A14" s="42"/>
      <c r="B14" s="24"/>
      <c r="C14" s="26"/>
      <c r="D14" s="28"/>
      <c r="E14" s="57">
        <f t="shared" si="0"/>
      </c>
      <c r="F14" s="58">
        <f t="shared" si="1"/>
      </c>
      <c r="G14" s="30"/>
      <c r="H14" s="22"/>
      <c r="I14" s="58">
        <f t="shared" si="2"/>
      </c>
      <c r="J14" s="65">
        <f t="shared" si="3"/>
      </c>
      <c r="K14" s="68">
        <f t="shared" si="4"/>
      </c>
      <c r="L14" s="69">
        <f t="shared" si="5"/>
      </c>
      <c r="N14" s="82"/>
      <c r="O14" s="74"/>
      <c r="P14" s="77">
        <f t="shared" si="6"/>
      </c>
      <c r="R14" s="88"/>
      <c r="S14" s="88"/>
      <c r="T14" s="88"/>
      <c r="U14" s="88"/>
    </row>
    <row r="15" spans="1:21" ht="12.75">
      <c r="A15" s="42"/>
      <c r="B15" s="24"/>
      <c r="C15" s="26"/>
      <c r="D15" s="28"/>
      <c r="E15" s="57">
        <f t="shared" si="0"/>
      </c>
      <c r="F15" s="58">
        <f t="shared" si="1"/>
      </c>
      <c r="G15" s="30"/>
      <c r="H15" s="22"/>
      <c r="I15" s="58">
        <f t="shared" si="2"/>
      </c>
      <c r="J15" s="65">
        <f t="shared" si="3"/>
      </c>
      <c r="K15" s="68">
        <f t="shared" si="4"/>
      </c>
      <c r="L15" s="69">
        <f t="shared" si="5"/>
      </c>
      <c r="N15" s="82"/>
      <c r="O15" s="74"/>
      <c r="P15" s="77">
        <f t="shared" si="6"/>
      </c>
      <c r="R15" s="88"/>
      <c r="S15" s="88"/>
      <c r="T15" s="88"/>
      <c r="U15" s="88"/>
    </row>
    <row r="16" spans="1:21" ht="12.75">
      <c r="A16" s="42"/>
      <c r="B16" s="24"/>
      <c r="C16" s="26"/>
      <c r="D16" s="28"/>
      <c r="E16" s="57">
        <f t="shared" si="0"/>
      </c>
      <c r="F16" s="58">
        <f t="shared" si="1"/>
      </c>
      <c r="G16" s="30"/>
      <c r="H16" s="22"/>
      <c r="I16" s="58">
        <f t="shared" si="2"/>
      </c>
      <c r="J16" s="65">
        <f t="shared" si="3"/>
      </c>
      <c r="K16" s="68">
        <f t="shared" si="4"/>
      </c>
      <c r="L16" s="69">
        <f t="shared" si="5"/>
      </c>
      <c r="N16" s="82"/>
      <c r="O16" s="74"/>
      <c r="P16" s="77">
        <f t="shared" si="6"/>
      </c>
      <c r="R16" s="88"/>
      <c r="S16" s="88"/>
      <c r="T16" s="88"/>
      <c r="U16" s="88"/>
    </row>
    <row r="17" spans="1:21" ht="12.75">
      <c r="A17" s="42"/>
      <c r="B17" s="24"/>
      <c r="C17" s="26"/>
      <c r="D17" s="28"/>
      <c r="E17" s="57">
        <f t="shared" si="0"/>
      </c>
      <c r="F17" s="58">
        <f t="shared" si="1"/>
      </c>
      <c r="G17" s="30"/>
      <c r="H17" s="22"/>
      <c r="I17" s="58">
        <f t="shared" si="2"/>
      </c>
      <c r="J17" s="65">
        <f t="shared" si="3"/>
      </c>
      <c r="K17" s="68">
        <f t="shared" si="4"/>
      </c>
      <c r="L17" s="69">
        <f t="shared" si="5"/>
      </c>
      <c r="N17" s="82"/>
      <c r="O17" s="74"/>
      <c r="P17" s="77">
        <f t="shared" si="6"/>
      </c>
      <c r="R17" s="88"/>
      <c r="S17" s="88"/>
      <c r="T17" s="88"/>
      <c r="U17" s="88"/>
    </row>
    <row r="18" spans="1:21" ht="12.75">
      <c r="A18" s="42"/>
      <c r="B18" s="24"/>
      <c r="C18" s="26"/>
      <c r="D18" s="28"/>
      <c r="E18" s="57">
        <f t="shared" si="0"/>
      </c>
      <c r="F18" s="58">
        <f t="shared" si="1"/>
      </c>
      <c r="G18" s="30"/>
      <c r="H18" s="22"/>
      <c r="I18" s="58">
        <f t="shared" si="2"/>
      </c>
      <c r="J18" s="65">
        <f t="shared" si="3"/>
      </c>
      <c r="K18" s="68">
        <f t="shared" si="4"/>
      </c>
      <c r="L18" s="69">
        <f t="shared" si="5"/>
      </c>
      <c r="N18" s="82"/>
      <c r="O18" s="74"/>
      <c r="P18" s="77">
        <f t="shared" si="6"/>
      </c>
      <c r="R18" s="88"/>
      <c r="S18" s="88"/>
      <c r="T18" s="88"/>
      <c r="U18" s="88"/>
    </row>
    <row r="19" spans="1:21" ht="12.75">
      <c r="A19" s="42"/>
      <c r="B19" s="24"/>
      <c r="C19" s="26"/>
      <c r="D19" s="28"/>
      <c r="E19" s="57">
        <f t="shared" si="0"/>
      </c>
      <c r="F19" s="58">
        <f t="shared" si="1"/>
      </c>
      <c r="G19" s="30"/>
      <c r="H19" s="22"/>
      <c r="I19" s="58">
        <f t="shared" si="2"/>
      </c>
      <c r="J19" s="65">
        <f t="shared" si="3"/>
      </c>
      <c r="K19" s="68">
        <f t="shared" si="4"/>
      </c>
      <c r="L19" s="69">
        <f t="shared" si="5"/>
      </c>
      <c r="N19" s="82"/>
      <c r="O19" s="74"/>
      <c r="P19" s="77">
        <f t="shared" si="6"/>
      </c>
      <c r="R19" s="88"/>
      <c r="S19" s="88"/>
      <c r="T19" s="88"/>
      <c r="U19" s="88"/>
    </row>
    <row r="20" spans="1:21" ht="12.75">
      <c r="A20" s="42"/>
      <c r="B20" s="24"/>
      <c r="C20" s="26"/>
      <c r="D20" s="28"/>
      <c r="E20" s="57">
        <f t="shared" si="0"/>
      </c>
      <c r="F20" s="58">
        <f t="shared" si="1"/>
      </c>
      <c r="G20" s="30"/>
      <c r="H20" s="22"/>
      <c r="I20" s="58">
        <f t="shared" si="2"/>
      </c>
      <c r="J20" s="65">
        <f t="shared" si="3"/>
      </c>
      <c r="K20" s="68">
        <f t="shared" si="4"/>
      </c>
      <c r="L20" s="69">
        <f t="shared" si="5"/>
      </c>
      <c r="N20" s="82"/>
      <c r="O20" s="74"/>
      <c r="P20" s="77">
        <f t="shared" si="6"/>
      </c>
      <c r="R20" s="88"/>
      <c r="S20" s="88"/>
      <c r="T20" s="88"/>
      <c r="U20" s="88"/>
    </row>
    <row r="21" spans="1:21" ht="12.75">
      <c r="A21" s="42"/>
      <c r="B21" s="24"/>
      <c r="C21" s="26"/>
      <c r="D21" s="28"/>
      <c r="E21" s="57">
        <f t="shared" si="0"/>
      </c>
      <c r="F21" s="58">
        <f t="shared" si="1"/>
      </c>
      <c r="G21" s="30"/>
      <c r="H21" s="22"/>
      <c r="I21" s="58">
        <f t="shared" si="2"/>
      </c>
      <c r="J21" s="65">
        <f t="shared" si="3"/>
      </c>
      <c r="K21" s="68">
        <f t="shared" si="4"/>
      </c>
      <c r="L21" s="69">
        <f t="shared" si="5"/>
      </c>
      <c r="N21" s="82"/>
      <c r="O21" s="74"/>
      <c r="P21" s="77">
        <f t="shared" si="6"/>
      </c>
      <c r="R21" s="88"/>
      <c r="S21" s="88"/>
      <c r="T21" s="88"/>
      <c r="U21" s="88"/>
    </row>
    <row r="22" spans="1:21" ht="12.75">
      <c r="A22" s="42"/>
      <c r="B22" s="24"/>
      <c r="C22" s="26"/>
      <c r="D22" s="28"/>
      <c r="E22" s="57">
        <f t="shared" si="0"/>
      </c>
      <c r="F22" s="58">
        <f t="shared" si="1"/>
      </c>
      <c r="G22" s="30"/>
      <c r="H22" s="22"/>
      <c r="I22" s="58">
        <f t="shared" si="2"/>
      </c>
      <c r="J22" s="65">
        <f t="shared" si="3"/>
      </c>
      <c r="K22" s="68">
        <f t="shared" si="4"/>
      </c>
      <c r="L22" s="69">
        <f t="shared" si="5"/>
      </c>
      <c r="N22" s="82"/>
      <c r="O22" s="74"/>
      <c r="P22" s="77">
        <f t="shared" si="6"/>
      </c>
      <c r="R22" s="88"/>
      <c r="S22" s="88"/>
      <c r="T22" s="88"/>
      <c r="U22" s="88"/>
    </row>
    <row r="23" spans="1:21" ht="12.75">
      <c r="A23" s="42"/>
      <c r="B23" s="24"/>
      <c r="C23" s="26"/>
      <c r="D23" s="28"/>
      <c r="E23" s="57">
        <f t="shared" si="0"/>
      </c>
      <c r="F23" s="58">
        <f t="shared" si="1"/>
      </c>
      <c r="G23" s="30"/>
      <c r="H23" s="22"/>
      <c r="I23" s="58">
        <f t="shared" si="2"/>
      </c>
      <c r="J23" s="65">
        <f t="shared" si="3"/>
      </c>
      <c r="K23" s="68">
        <f t="shared" si="4"/>
      </c>
      <c r="L23" s="69">
        <f t="shared" si="5"/>
      </c>
      <c r="N23" s="82"/>
      <c r="O23" s="74"/>
      <c r="P23" s="77">
        <f t="shared" si="6"/>
      </c>
      <c r="R23" s="88"/>
      <c r="S23" s="88"/>
      <c r="T23" s="88"/>
      <c r="U23" s="88"/>
    </row>
    <row r="24" spans="1:21" ht="12.75">
      <c r="A24" s="42"/>
      <c r="B24" s="24"/>
      <c r="C24" s="26"/>
      <c r="D24" s="28"/>
      <c r="E24" s="57">
        <f t="shared" si="0"/>
      </c>
      <c r="F24" s="58">
        <f t="shared" si="1"/>
      </c>
      <c r="G24" s="30"/>
      <c r="H24" s="22"/>
      <c r="I24" s="58">
        <f t="shared" si="2"/>
      </c>
      <c r="J24" s="65">
        <f t="shared" si="3"/>
      </c>
      <c r="K24" s="68">
        <f t="shared" si="4"/>
      </c>
      <c r="L24" s="69">
        <f t="shared" si="5"/>
      </c>
      <c r="N24" s="82"/>
      <c r="O24" s="74"/>
      <c r="P24" s="77">
        <f t="shared" si="6"/>
      </c>
      <c r="R24" s="88"/>
      <c r="S24" s="88"/>
      <c r="T24" s="88"/>
      <c r="U24" s="88"/>
    </row>
    <row r="25" spans="1:21" ht="12.75">
      <c r="A25" s="42"/>
      <c r="B25" s="24"/>
      <c r="C25" s="26"/>
      <c r="D25" s="28"/>
      <c r="E25" s="57">
        <f t="shared" si="0"/>
      </c>
      <c r="F25" s="58">
        <f t="shared" si="1"/>
      </c>
      <c r="G25" s="30"/>
      <c r="H25" s="22"/>
      <c r="I25" s="58">
        <f t="shared" si="2"/>
      </c>
      <c r="J25" s="65">
        <f t="shared" si="3"/>
      </c>
      <c r="K25" s="68">
        <f t="shared" si="4"/>
      </c>
      <c r="L25" s="69">
        <f t="shared" si="5"/>
      </c>
      <c r="N25" s="82"/>
      <c r="O25" s="74"/>
      <c r="P25" s="77">
        <f t="shared" si="6"/>
      </c>
      <c r="R25" s="88"/>
      <c r="S25" s="88"/>
      <c r="T25" s="88"/>
      <c r="U25" s="88"/>
    </row>
    <row r="26" spans="1:21" ht="12.75">
      <c r="A26" s="42"/>
      <c r="B26" s="24"/>
      <c r="C26" s="26"/>
      <c r="D26" s="28"/>
      <c r="E26" s="57">
        <f t="shared" si="0"/>
      </c>
      <c r="F26" s="58">
        <f t="shared" si="1"/>
      </c>
      <c r="G26" s="30"/>
      <c r="H26" s="22"/>
      <c r="I26" s="58">
        <f t="shared" si="2"/>
      </c>
      <c r="J26" s="65">
        <f t="shared" si="3"/>
      </c>
      <c r="K26" s="68">
        <f t="shared" si="4"/>
      </c>
      <c r="L26" s="69">
        <f t="shared" si="5"/>
      </c>
      <c r="N26" s="82"/>
      <c r="O26" s="74"/>
      <c r="P26" s="77">
        <f t="shared" si="6"/>
      </c>
      <c r="R26" s="88"/>
      <c r="S26" s="88"/>
      <c r="T26" s="88"/>
      <c r="U26" s="88"/>
    </row>
    <row r="27" spans="1:21" ht="12.75">
      <c r="A27" s="42"/>
      <c r="B27" s="24"/>
      <c r="C27" s="26"/>
      <c r="D27" s="28"/>
      <c r="E27" s="57">
        <f t="shared" si="0"/>
      </c>
      <c r="F27" s="58">
        <f t="shared" si="1"/>
      </c>
      <c r="G27" s="30"/>
      <c r="H27" s="22"/>
      <c r="I27" s="58">
        <f t="shared" si="2"/>
      </c>
      <c r="J27" s="65">
        <f t="shared" si="3"/>
      </c>
      <c r="K27" s="68">
        <f t="shared" si="4"/>
      </c>
      <c r="L27" s="69">
        <f t="shared" si="5"/>
      </c>
      <c r="N27" s="82"/>
      <c r="O27" s="74"/>
      <c r="P27" s="77">
        <f t="shared" si="6"/>
      </c>
      <c r="R27" s="88"/>
      <c r="S27" s="88"/>
      <c r="T27" s="88"/>
      <c r="U27" s="88"/>
    </row>
    <row r="28" spans="1:21" ht="12.75">
      <c r="A28" s="42"/>
      <c r="B28" s="24"/>
      <c r="C28" s="26"/>
      <c r="D28" s="28"/>
      <c r="E28" s="57">
        <f t="shared" si="0"/>
      </c>
      <c r="F28" s="58">
        <f t="shared" si="1"/>
      </c>
      <c r="G28" s="30"/>
      <c r="H28" s="22"/>
      <c r="I28" s="58">
        <f t="shared" si="2"/>
      </c>
      <c r="J28" s="65">
        <f t="shared" si="3"/>
      </c>
      <c r="K28" s="68">
        <f t="shared" si="4"/>
      </c>
      <c r="L28" s="69">
        <f t="shared" si="5"/>
      </c>
      <c r="N28" s="82"/>
      <c r="O28" s="74"/>
      <c r="P28" s="77">
        <f t="shared" si="6"/>
      </c>
      <c r="R28" s="88"/>
      <c r="S28" s="88"/>
      <c r="T28" s="88"/>
      <c r="U28" s="88"/>
    </row>
    <row r="29" spans="1:21" ht="12.75">
      <c r="A29" s="42"/>
      <c r="B29" s="24"/>
      <c r="C29" s="26"/>
      <c r="D29" s="28"/>
      <c r="E29" s="57">
        <f t="shared" si="0"/>
      </c>
      <c r="F29" s="58">
        <f t="shared" si="1"/>
      </c>
      <c r="G29" s="30"/>
      <c r="H29" s="22"/>
      <c r="I29" s="58">
        <f t="shared" si="2"/>
      </c>
      <c r="J29" s="65">
        <f t="shared" si="3"/>
      </c>
      <c r="K29" s="68">
        <f t="shared" si="4"/>
      </c>
      <c r="L29" s="69">
        <f t="shared" si="5"/>
      </c>
      <c r="N29" s="82"/>
      <c r="O29" s="74"/>
      <c r="P29" s="77">
        <f t="shared" si="6"/>
      </c>
      <c r="R29" s="88"/>
      <c r="S29" s="88"/>
      <c r="T29" s="88"/>
      <c r="U29" s="88"/>
    </row>
    <row r="30" spans="1:21" ht="12.75">
      <c r="A30" s="42"/>
      <c r="B30" s="24"/>
      <c r="C30" s="26"/>
      <c r="D30" s="28"/>
      <c r="E30" s="57">
        <f t="shared" si="0"/>
      </c>
      <c r="F30" s="58">
        <f t="shared" si="1"/>
      </c>
      <c r="G30" s="30"/>
      <c r="H30" s="22"/>
      <c r="I30" s="58">
        <f t="shared" si="2"/>
      </c>
      <c r="J30" s="65">
        <f t="shared" si="3"/>
      </c>
      <c r="K30" s="68">
        <f t="shared" si="4"/>
      </c>
      <c r="L30" s="69">
        <f t="shared" si="5"/>
      </c>
      <c r="N30" s="82"/>
      <c r="O30" s="74"/>
      <c r="P30" s="77">
        <f t="shared" si="6"/>
      </c>
      <c r="R30" s="88"/>
      <c r="S30" s="88"/>
      <c r="T30" s="88"/>
      <c r="U30" s="88"/>
    </row>
    <row r="31" spans="1:21" ht="12.75">
      <c r="A31" s="42"/>
      <c r="B31" s="24"/>
      <c r="C31" s="26"/>
      <c r="D31" s="28"/>
      <c r="E31" s="57">
        <f t="shared" si="0"/>
      </c>
      <c r="F31" s="58">
        <f t="shared" si="1"/>
      </c>
      <c r="G31" s="30"/>
      <c r="H31" s="22"/>
      <c r="I31" s="58">
        <f t="shared" si="2"/>
      </c>
      <c r="J31" s="65">
        <f t="shared" si="3"/>
      </c>
      <c r="K31" s="68">
        <f t="shared" si="4"/>
      </c>
      <c r="L31" s="69">
        <f t="shared" si="5"/>
      </c>
      <c r="N31" s="82"/>
      <c r="O31" s="74"/>
      <c r="P31" s="77">
        <f t="shared" si="6"/>
      </c>
      <c r="R31" s="88"/>
      <c r="S31" s="88"/>
      <c r="T31" s="88"/>
      <c r="U31" s="88"/>
    </row>
    <row r="32" spans="1:21" ht="12.75">
      <c r="A32" s="42"/>
      <c r="B32" s="24"/>
      <c r="C32" s="26"/>
      <c r="D32" s="28"/>
      <c r="E32" s="57">
        <f t="shared" si="0"/>
      </c>
      <c r="F32" s="58">
        <f t="shared" si="1"/>
      </c>
      <c r="G32" s="30"/>
      <c r="H32" s="22"/>
      <c r="I32" s="58">
        <f t="shared" si="2"/>
      </c>
      <c r="J32" s="65">
        <f t="shared" si="3"/>
      </c>
      <c r="K32" s="68">
        <f t="shared" si="4"/>
      </c>
      <c r="L32" s="69">
        <f t="shared" si="5"/>
      </c>
      <c r="N32" s="82"/>
      <c r="O32" s="74"/>
      <c r="P32" s="77">
        <f t="shared" si="6"/>
      </c>
      <c r="R32" s="88"/>
      <c r="S32" s="88"/>
      <c r="T32" s="88"/>
      <c r="U32" s="88"/>
    </row>
    <row r="33" spans="1:21" ht="12.75">
      <c r="A33" s="42"/>
      <c r="B33" s="24"/>
      <c r="C33" s="26"/>
      <c r="D33" s="28"/>
      <c r="E33" s="57">
        <f t="shared" si="0"/>
      </c>
      <c r="F33" s="58">
        <f t="shared" si="1"/>
      </c>
      <c r="G33" s="30"/>
      <c r="H33" s="22"/>
      <c r="I33" s="58">
        <f t="shared" si="2"/>
      </c>
      <c r="J33" s="65">
        <f t="shared" si="3"/>
      </c>
      <c r="K33" s="68">
        <f t="shared" si="4"/>
      </c>
      <c r="L33" s="69">
        <f t="shared" si="5"/>
      </c>
      <c r="N33" s="82"/>
      <c r="O33" s="74"/>
      <c r="P33" s="77">
        <f t="shared" si="6"/>
      </c>
      <c r="R33" s="88"/>
      <c r="S33" s="88"/>
      <c r="T33" s="88"/>
      <c r="U33" s="88"/>
    </row>
    <row r="34" spans="1:21" ht="12.75">
      <c r="A34" s="42"/>
      <c r="B34" s="24"/>
      <c r="C34" s="26"/>
      <c r="D34" s="28"/>
      <c r="E34" s="57">
        <f t="shared" si="0"/>
      </c>
      <c r="F34" s="58">
        <f t="shared" si="1"/>
      </c>
      <c r="G34" s="30"/>
      <c r="H34" s="22"/>
      <c r="I34" s="58">
        <f t="shared" si="2"/>
      </c>
      <c r="J34" s="65">
        <f t="shared" si="3"/>
      </c>
      <c r="K34" s="68">
        <f t="shared" si="4"/>
      </c>
      <c r="L34" s="69">
        <f t="shared" si="5"/>
      </c>
      <c r="N34" s="82"/>
      <c r="O34" s="74"/>
      <c r="P34" s="77">
        <f t="shared" si="6"/>
      </c>
      <c r="R34" s="88"/>
      <c r="S34" s="88"/>
      <c r="T34" s="88"/>
      <c r="U34" s="88"/>
    </row>
    <row r="35" spans="1:21" ht="12.75">
      <c r="A35" s="42"/>
      <c r="B35" s="24"/>
      <c r="C35" s="26"/>
      <c r="D35" s="28"/>
      <c r="E35" s="57">
        <f t="shared" si="0"/>
      </c>
      <c r="F35" s="58">
        <f t="shared" si="1"/>
      </c>
      <c r="G35" s="30"/>
      <c r="H35" s="22"/>
      <c r="I35" s="58">
        <f t="shared" si="2"/>
      </c>
      <c r="J35" s="65">
        <f t="shared" si="3"/>
      </c>
      <c r="K35" s="68">
        <f t="shared" si="4"/>
      </c>
      <c r="L35" s="69">
        <f t="shared" si="5"/>
      </c>
      <c r="N35" s="82"/>
      <c r="O35" s="74"/>
      <c r="P35" s="77">
        <f t="shared" si="6"/>
      </c>
      <c r="R35" s="88"/>
      <c r="S35" s="88"/>
      <c r="T35" s="88"/>
      <c r="U35" s="88"/>
    </row>
    <row r="36" spans="1:21" ht="12.75">
      <c r="A36" s="42"/>
      <c r="B36" s="24"/>
      <c r="C36" s="26"/>
      <c r="D36" s="28"/>
      <c r="E36" s="57">
        <f t="shared" si="0"/>
      </c>
      <c r="F36" s="58">
        <f t="shared" si="1"/>
      </c>
      <c r="G36" s="30"/>
      <c r="H36" s="22"/>
      <c r="I36" s="58">
        <f t="shared" si="2"/>
      </c>
      <c r="J36" s="65">
        <f t="shared" si="3"/>
      </c>
      <c r="K36" s="68">
        <f t="shared" si="4"/>
      </c>
      <c r="L36" s="69">
        <f t="shared" si="5"/>
      </c>
      <c r="N36" s="82"/>
      <c r="O36" s="74"/>
      <c r="P36" s="77">
        <f t="shared" si="6"/>
      </c>
      <c r="R36" s="88"/>
      <c r="S36" s="88"/>
      <c r="T36" s="88"/>
      <c r="U36" s="88"/>
    </row>
    <row r="37" spans="1:21" ht="12.75">
      <c r="A37" s="42"/>
      <c r="B37" s="24"/>
      <c r="C37" s="26"/>
      <c r="D37" s="28"/>
      <c r="E37" s="57">
        <f t="shared" si="0"/>
      </c>
      <c r="F37" s="58">
        <f t="shared" si="1"/>
      </c>
      <c r="G37" s="30"/>
      <c r="H37" s="22"/>
      <c r="I37" s="58">
        <f t="shared" si="2"/>
      </c>
      <c r="J37" s="65">
        <f t="shared" si="3"/>
      </c>
      <c r="K37" s="68">
        <f t="shared" si="4"/>
      </c>
      <c r="L37" s="69">
        <f t="shared" si="5"/>
      </c>
      <c r="N37" s="82"/>
      <c r="O37" s="74"/>
      <c r="P37" s="77">
        <f t="shared" si="6"/>
      </c>
      <c r="R37" s="88"/>
      <c r="S37" s="88"/>
      <c r="T37" s="88"/>
      <c r="U37" s="88"/>
    </row>
    <row r="38" spans="1:21" ht="12.75">
      <c r="A38" s="42"/>
      <c r="B38" s="24"/>
      <c r="C38" s="26"/>
      <c r="D38" s="28"/>
      <c r="E38" s="57">
        <f t="shared" si="0"/>
      </c>
      <c r="F38" s="58">
        <f t="shared" si="1"/>
      </c>
      <c r="G38" s="30"/>
      <c r="H38" s="22"/>
      <c r="I38" s="58">
        <f t="shared" si="2"/>
      </c>
      <c r="J38" s="65">
        <f t="shared" si="3"/>
      </c>
      <c r="K38" s="68">
        <f t="shared" si="4"/>
      </c>
      <c r="L38" s="69">
        <f t="shared" si="5"/>
      </c>
      <c r="N38" s="82"/>
      <c r="O38" s="74"/>
      <c r="P38" s="77">
        <f t="shared" si="6"/>
      </c>
      <c r="R38" s="88"/>
      <c r="S38" s="88"/>
      <c r="T38" s="88"/>
      <c r="U38" s="88"/>
    </row>
    <row r="39" spans="1:21" ht="12.75">
      <c r="A39" s="42"/>
      <c r="B39" s="24"/>
      <c r="C39" s="26"/>
      <c r="D39" s="28"/>
      <c r="E39" s="57">
        <f t="shared" si="0"/>
      </c>
      <c r="F39" s="58">
        <f t="shared" si="1"/>
      </c>
      <c r="G39" s="30"/>
      <c r="H39" s="22"/>
      <c r="I39" s="58">
        <f t="shared" si="2"/>
      </c>
      <c r="J39" s="65">
        <f t="shared" si="3"/>
      </c>
      <c r="K39" s="68">
        <f t="shared" si="4"/>
      </c>
      <c r="L39" s="69">
        <f t="shared" si="5"/>
      </c>
      <c r="N39" s="82"/>
      <c r="O39" s="74"/>
      <c r="P39" s="77">
        <f t="shared" si="6"/>
      </c>
      <c r="R39" s="88"/>
      <c r="S39" s="88"/>
      <c r="T39" s="88"/>
      <c r="U39" s="88"/>
    </row>
    <row r="40" spans="1:16" ht="12.75">
      <c r="A40" s="42"/>
      <c r="B40" s="24"/>
      <c r="C40" s="26"/>
      <c r="D40" s="28"/>
      <c r="E40" s="57">
        <f t="shared" si="0"/>
      </c>
      <c r="F40" s="58">
        <f t="shared" si="1"/>
      </c>
      <c r="G40" s="30"/>
      <c r="H40" s="22"/>
      <c r="I40" s="58">
        <f t="shared" si="2"/>
      </c>
      <c r="J40" s="65">
        <f t="shared" si="3"/>
      </c>
      <c r="K40" s="68">
        <f t="shared" si="4"/>
      </c>
      <c r="L40" s="69">
        <f t="shared" si="5"/>
      </c>
      <c r="N40" s="82"/>
      <c r="O40" s="74"/>
      <c r="P40" s="77">
        <f t="shared" si="6"/>
      </c>
    </row>
    <row r="41" spans="1:16" ht="12.75">
      <c r="A41" s="42"/>
      <c r="B41" s="24"/>
      <c r="C41" s="26"/>
      <c r="D41" s="28"/>
      <c r="E41" s="57">
        <f t="shared" si="0"/>
      </c>
      <c r="F41" s="58">
        <f t="shared" si="1"/>
      </c>
      <c r="G41" s="30"/>
      <c r="H41" s="22"/>
      <c r="I41" s="58">
        <f t="shared" si="2"/>
      </c>
      <c r="J41" s="65">
        <f t="shared" si="3"/>
      </c>
      <c r="K41" s="68">
        <f t="shared" si="4"/>
      </c>
      <c r="L41" s="69">
        <f t="shared" si="5"/>
      </c>
      <c r="N41" s="82"/>
      <c r="O41" s="74"/>
      <c r="P41" s="77">
        <f t="shared" si="6"/>
      </c>
    </row>
    <row r="42" spans="1:16" ht="12.75">
      <c r="A42" s="42"/>
      <c r="B42" s="24"/>
      <c r="C42" s="26"/>
      <c r="D42" s="28"/>
      <c r="E42" s="57">
        <f t="shared" si="0"/>
      </c>
      <c r="F42" s="58">
        <f t="shared" si="1"/>
      </c>
      <c r="G42" s="30"/>
      <c r="H42" s="22"/>
      <c r="I42" s="58">
        <f t="shared" si="2"/>
      </c>
      <c r="J42" s="65">
        <f t="shared" si="3"/>
      </c>
      <c r="K42" s="68">
        <f t="shared" si="4"/>
      </c>
      <c r="L42" s="69">
        <f t="shared" si="5"/>
      </c>
      <c r="N42" s="82"/>
      <c r="O42" s="74"/>
      <c r="P42" s="77">
        <f t="shared" si="6"/>
      </c>
    </row>
    <row r="43" spans="1:16" ht="12.75">
      <c r="A43" s="42"/>
      <c r="B43" s="24"/>
      <c r="C43" s="26"/>
      <c r="D43" s="28"/>
      <c r="E43" s="57">
        <f t="shared" si="0"/>
      </c>
      <c r="F43" s="58">
        <f t="shared" si="1"/>
      </c>
      <c r="G43" s="30"/>
      <c r="H43" s="22"/>
      <c r="I43" s="58">
        <f t="shared" si="2"/>
      </c>
      <c r="J43" s="65">
        <f t="shared" si="3"/>
      </c>
      <c r="K43" s="68">
        <f t="shared" si="4"/>
      </c>
      <c r="L43" s="69">
        <f t="shared" si="5"/>
      </c>
      <c r="N43" s="82"/>
      <c r="O43" s="74"/>
      <c r="P43" s="77">
        <f t="shared" si="6"/>
      </c>
    </row>
    <row r="44" spans="1:16" ht="12.75">
      <c r="A44" s="42"/>
      <c r="B44" s="24"/>
      <c r="C44" s="26"/>
      <c r="D44" s="28"/>
      <c r="E44" s="57">
        <f t="shared" si="0"/>
      </c>
      <c r="F44" s="58">
        <f t="shared" si="1"/>
      </c>
      <c r="G44" s="30"/>
      <c r="H44" s="22"/>
      <c r="I44" s="58">
        <f t="shared" si="2"/>
      </c>
      <c r="J44" s="65">
        <f t="shared" si="3"/>
      </c>
      <c r="K44" s="68">
        <f t="shared" si="4"/>
      </c>
      <c r="L44" s="69">
        <f t="shared" si="5"/>
      </c>
      <c r="N44" s="82"/>
      <c r="O44" s="74"/>
      <c r="P44" s="77">
        <f t="shared" si="6"/>
      </c>
    </row>
    <row r="45" spans="1:16" ht="12.75">
      <c r="A45" s="42"/>
      <c r="B45" s="24"/>
      <c r="C45" s="26"/>
      <c r="D45" s="28"/>
      <c r="E45" s="57">
        <f t="shared" si="0"/>
      </c>
      <c r="F45" s="58">
        <f t="shared" si="1"/>
      </c>
      <c r="G45" s="30"/>
      <c r="H45" s="22"/>
      <c r="I45" s="58">
        <f t="shared" si="2"/>
      </c>
      <c r="J45" s="65">
        <f t="shared" si="3"/>
      </c>
      <c r="K45" s="68">
        <f t="shared" si="4"/>
      </c>
      <c r="L45" s="69">
        <f t="shared" si="5"/>
      </c>
      <c r="N45" s="82"/>
      <c r="O45" s="74"/>
      <c r="P45" s="77">
        <f t="shared" si="6"/>
      </c>
    </row>
    <row r="46" spans="1:16" ht="12.75">
      <c r="A46" s="42"/>
      <c r="B46" s="24"/>
      <c r="C46" s="26"/>
      <c r="D46" s="28"/>
      <c r="E46" s="57">
        <f t="shared" si="0"/>
      </c>
      <c r="F46" s="58">
        <f t="shared" si="1"/>
      </c>
      <c r="G46" s="30"/>
      <c r="H46" s="22"/>
      <c r="I46" s="58">
        <f t="shared" si="2"/>
      </c>
      <c r="J46" s="65">
        <f t="shared" si="3"/>
      </c>
      <c r="K46" s="68">
        <f t="shared" si="4"/>
      </c>
      <c r="L46" s="69">
        <f t="shared" si="5"/>
      </c>
      <c r="N46" s="82"/>
      <c r="O46" s="74"/>
      <c r="P46" s="77">
        <f t="shared" si="6"/>
      </c>
    </row>
    <row r="47" spans="1:16" ht="12.75">
      <c r="A47" s="42"/>
      <c r="B47" s="24"/>
      <c r="C47" s="26"/>
      <c r="D47" s="28"/>
      <c r="E47" s="57">
        <f t="shared" si="0"/>
      </c>
      <c r="F47" s="58">
        <f t="shared" si="1"/>
      </c>
      <c r="G47" s="30"/>
      <c r="H47" s="22"/>
      <c r="I47" s="58">
        <f t="shared" si="2"/>
      </c>
      <c r="J47" s="65">
        <f t="shared" si="3"/>
      </c>
      <c r="K47" s="68">
        <f t="shared" si="4"/>
      </c>
      <c r="L47" s="69">
        <f t="shared" si="5"/>
      </c>
      <c r="N47" s="82"/>
      <c r="O47" s="74"/>
      <c r="P47" s="77">
        <f t="shared" si="6"/>
      </c>
    </row>
    <row r="48" spans="1:16" ht="12.75">
      <c r="A48" s="42"/>
      <c r="B48" s="24"/>
      <c r="C48" s="26"/>
      <c r="D48" s="28"/>
      <c r="E48" s="57">
        <f t="shared" si="0"/>
      </c>
      <c r="F48" s="58">
        <f t="shared" si="1"/>
      </c>
      <c r="G48" s="30"/>
      <c r="H48" s="22"/>
      <c r="I48" s="58">
        <f t="shared" si="2"/>
      </c>
      <c r="J48" s="65">
        <f t="shared" si="3"/>
      </c>
      <c r="K48" s="68">
        <f t="shared" si="4"/>
      </c>
      <c r="L48" s="69">
        <f t="shared" si="5"/>
      </c>
      <c r="N48" s="82"/>
      <c r="O48" s="74"/>
      <c r="P48" s="77">
        <f t="shared" si="6"/>
      </c>
    </row>
    <row r="49" spans="1:16" ht="12.75">
      <c r="A49" s="42"/>
      <c r="B49" s="24"/>
      <c r="C49" s="26"/>
      <c r="D49" s="28"/>
      <c r="E49" s="57">
        <f t="shared" si="0"/>
      </c>
      <c r="F49" s="58">
        <f t="shared" si="1"/>
      </c>
      <c r="G49" s="30"/>
      <c r="H49" s="22"/>
      <c r="I49" s="58">
        <f t="shared" si="2"/>
      </c>
      <c r="J49" s="65">
        <f t="shared" si="3"/>
      </c>
      <c r="K49" s="68">
        <f t="shared" si="4"/>
      </c>
      <c r="L49" s="69">
        <f t="shared" si="5"/>
      </c>
      <c r="N49" s="82"/>
      <c r="O49" s="74"/>
      <c r="P49" s="77">
        <f t="shared" si="6"/>
      </c>
    </row>
    <row r="50" spans="1:16" ht="13.5" thickBot="1">
      <c r="A50" s="43"/>
      <c r="B50" s="25"/>
      <c r="C50" s="27"/>
      <c r="D50" s="29"/>
      <c r="E50" s="59">
        <f t="shared" si="0"/>
      </c>
      <c r="F50" s="60">
        <f t="shared" si="1"/>
      </c>
      <c r="G50" s="31"/>
      <c r="H50" s="23"/>
      <c r="I50" s="60">
        <f t="shared" si="2"/>
      </c>
      <c r="J50" s="70">
        <f t="shared" si="3"/>
      </c>
      <c r="K50" s="71">
        <f t="shared" si="4"/>
      </c>
      <c r="L50" s="72">
        <f t="shared" si="5"/>
      </c>
      <c r="N50" s="83"/>
      <c r="O50" s="75"/>
      <c r="P50" s="78">
        <f t="shared" si="6"/>
      </c>
    </row>
    <row r="51" spans="1:12" ht="14.25" thickBot="1" thickTop="1">
      <c r="A51" s="44"/>
      <c r="B51" s="2"/>
      <c r="C51" s="2"/>
      <c r="D51" s="2"/>
      <c r="E51" s="2"/>
      <c r="F51" s="2"/>
      <c r="G51" s="2"/>
      <c r="H51" s="2"/>
      <c r="I51" s="2"/>
      <c r="J51" s="4"/>
      <c r="K51" s="2"/>
      <c r="L51" s="3"/>
    </row>
    <row r="52" spans="1:12" ht="13.5" thickBot="1">
      <c r="A52" s="44"/>
      <c r="B52" s="2"/>
      <c r="C52" s="2"/>
      <c r="D52" s="2"/>
      <c r="E52" s="2"/>
      <c r="F52" s="2"/>
      <c r="G52" s="2"/>
      <c r="H52" s="2"/>
      <c r="I52" s="2"/>
      <c r="J52" s="92" t="s">
        <v>17</v>
      </c>
      <c r="K52" s="91"/>
      <c r="L52" s="63">
        <f>IF(L4="","",SUM(K10:K50)+L4)</f>
        <v>792.169556981099</v>
      </c>
    </row>
    <row r="53" spans="1:12" ht="13.5" thickBot="1">
      <c r="A53" s="44"/>
      <c r="B53" s="90" t="s">
        <v>20</v>
      </c>
      <c r="C53" s="90"/>
      <c r="D53" s="93"/>
      <c r="E53" s="93"/>
      <c r="F53" s="93"/>
      <c r="G53" s="93"/>
      <c r="H53" s="2"/>
      <c r="I53" s="2"/>
      <c r="J53" s="4"/>
      <c r="K53" s="2"/>
      <c r="L53" s="64"/>
    </row>
    <row r="54" spans="1:12" ht="13.5" thickBot="1">
      <c r="A54" s="44"/>
      <c r="B54" s="93" t="s">
        <v>25</v>
      </c>
      <c r="C54" s="94"/>
      <c r="D54" s="94"/>
      <c r="E54" s="95">
        <f ca="1">TODAY()</f>
        <v>38396</v>
      </c>
      <c r="F54" s="94"/>
      <c r="G54" s="94"/>
      <c r="H54" s="2"/>
      <c r="I54" s="2"/>
      <c r="J54" s="90" t="s">
        <v>21</v>
      </c>
      <c r="K54" s="91"/>
      <c r="L54" s="63">
        <f>IF(L4="","",L52-L4)</f>
        <v>272.16955698109905</v>
      </c>
    </row>
    <row r="55" spans="1:12" ht="12.75">
      <c r="A55" s="44"/>
      <c r="B55" s="2"/>
      <c r="C55" s="2"/>
      <c r="D55" s="2"/>
      <c r="E55" s="2"/>
      <c r="F55" s="2"/>
      <c r="G55" s="2"/>
      <c r="H55" s="2"/>
      <c r="I55" s="2"/>
      <c r="J55" s="4"/>
      <c r="K55" s="2"/>
      <c r="L55" s="3"/>
    </row>
    <row r="56" spans="1:12" ht="13.5" thickBot="1">
      <c r="A56" s="45"/>
      <c r="B56" s="5"/>
      <c r="C56" s="5"/>
      <c r="D56" s="5"/>
      <c r="E56" s="5"/>
      <c r="F56" s="5"/>
      <c r="G56" s="5"/>
      <c r="H56" s="5"/>
      <c r="I56" s="5"/>
      <c r="J56" s="34"/>
      <c r="K56" s="5"/>
      <c r="L56" s="6"/>
    </row>
    <row r="57" ht="13.5" thickTop="1"/>
  </sheetData>
  <sheetProtection password="D3F1" sheet="1" objects="1" scenarios="1"/>
  <mergeCells count="19">
    <mergeCell ref="C5:F5"/>
    <mergeCell ref="G5:I5"/>
    <mergeCell ref="G9:I9"/>
    <mergeCell ref="A1:L1"/>
    <mergeCell ref="A2:C2"/>
    <mergeCell ref="A3:C3"/>
    <mergeCell ref="D2:I2"/>
    <mergeCell ref="D3:I3"/>
    <mergeCell ref="E9:F9"/>
    <mergeCell ref="B54:D54"/>
    <mergeCell ref="D53:G53"/>
    <mergeCell ref="B53:C53"/>
    <mergeCell ref="E54:G54"/>
    <mergeCell ref="N8:P8"/>
    <mergeCell ref="R10:U39"/>
    <mergeCell ref="R1:U6"/>
    <mergeCell ref="J54:K54"/>
    <mergeCell ref="J52:K52"/>
    <mergeCell ref="N1:P5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bt0202a23</dc:creator>
  <cp:keywords/>
  <dc:description/>
  <cp:lastModifiedBy>Riccardo Zschau</cp:lastModifiedBy>
  <cp:lastPrinted>2005-02-13T20:15:47Z</cp:lastPrinted>
  <dcterms:created xsi:type="dcterms:W3CDTF">2003-02-25T19:07:15Z</dcterms:created>
  <dcterms:modified xsi:type="dcterms:W3CDTF">2005-02-13T21:59:33Z</dcterms:modified>
  <cp:category/>
  <cp:version/>
  <cp:contentType/>
  <cp:contentStatus/>
</cp:coreProperties>
</file>